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BO_Training\01_April_Training\02_Finish\"/>
    </mc:Choice>
  </mc:AlternateContent>
  <bookViews>
    <workbookView xWindow="0" yWindow="0" windowWidth="20490" windowHeight="7095" activeTab="1"/>
  </bookViews>
  <sheets>
    <sheet name="Data" sheetId="8" r:id="rId1"/>
    <sheet name="Interactive_Graph" sheetId="11" r:id="rId2"/>
    <sheet name="Interactive_Graph (2)" sheetId="13" r:id="rId3"/>
    <sheet name="OA_Lookup" sheetId="5" r:id="rId4"/>
    <sheet name="Month_Name" sheetId="12" r:id="rId5"/>
    <sheet name="keyboard" sheetId="9" r:id="rId6"/>
  </sheets>
  <definedNames>
    <definedName name="_xlnm._FilterDatabase" localSheetId="0" hidden="1">Data!$A$1:$Z$568</definedName>
    <definedName name="OLE_LINK15" localSheetId="3">OA_Lookup!$A$6</definedName>
    <definedName name="OLE_LINK17" localSheetId="3">OA_Lookup!$A$26</definedName>
    <definedName name="TBL_OMA_DashBoard_Output" localSheetId="2">#REF!</definedName>
    <definedName name="TBL_OMA_DashBoard_Output">#REF!</definedName>
  </definedNames>
  <calcPr calcId="162913"/>
</workbook>
</file>

<file path=xl/calcChain.xml><?xml version="1.0" encoding="utf-8"?>
<calcChain xmlns="http://schemas.openxmlformats.org/spreadsheetml/2006/main">
  <c r="B7" i="11" l="1"/>
  <c r="C5" i="11"/>
  <c r="B5" i="11"/>
  <c r="AF3" i="8" l="1"/>
  <c r="AF4" i="8"/>
  <c r="AF5" i="8"/>
  <c r="AF6" i="8"/>
  <c r="AF7" i="8"/>
  <c r="AF8" i="8"/>
  <c r="AF9" i="8"/>
  <c r="AF10" i="8"/>
  <c r="AF11" i="8"/>
  <c r="AF12" i="8"/>
  <c r="AF13" i="8"/>
  <c r="AF14" i="8"/>
  <c r="AF15" i="8"/>
  <c r="AF16" i="8"/>
  <c r="AF17" i="8"/>
  <c r="AF18" i="8"/>
  <c r="AF19" i="8"/>
  <c r="AF20" i="8"/>
  <c r="AF21" i="8"/>
  <c r="AF22" i="8"/>
  <c r="AF23" i="8"/>
  <c r="AF24" i="8"/>
  <c r="AF25" i="8"/>
  <c r="AF26" i="8"/>
  <c r="AF27" i="8"/>
  <c r="AF28" i="8"/>
  <c r="AF29" i="8"/>
  <c r="AF30" i="8"/>
  <c r="AF31" i="8"/>
  <c r="AF32" i="8"/>
  <c r="AF33" i="8"/>
  <c r="AF34" i="8"/>
  <c r="AF35" i="8"/>
  <c r="AF36" i="8"/>
  <c r="AF37" i="8"/>
  <c r="AF38" i="8"/>
  <c r="AF39" i="8"/>
  <c r="AF40" i="8"/>
  <c r="AF41" i="8"/>
  <c r="AF42" i="8"/>
  <c r="AF43" i="8"/>
  <c r="AF44" i="8"/>
  <c r="AF45" i="8"/>
  <c r="AF46" i="8"/>
  <c r="AF47" i="8"/>
  <c r="AF48" i="8"/>
  <c r="AF49" i="8"/>
  <c r="AF50" i="8"/>
  <c r="AF51" i="8"/>
  <c r="AF52" i="8"/>
  <c r="AF53" i="8"/>
  <c r="AF54" i="8"/>
  <c r="AF55" i="8"/>
  <c r="AF56" i="8"/>
  <c r="AF57" i="8"/>
  <c r="AF58" i="8"/>
  <c r="AF59" i="8"/>
  <c r="AF60" i="8"/>
  <c r="AF61" i="8"/>
  <c r="AF62" i="8"/>
  <c r="AF63" i="8"/>
  <c r="AF64" i="8"/>
  <c r="AF65" i="8"/>
  <c r="AF66" i="8"/>
  <c r="AF67" i="8"/>
  <c r="AF68" i="8"/>
  <c r="AF69" i="8"/>
  <c r="AF70" i="8"/>
  <c r="AF71" i="8"/>
  <c r="AF72" i="8"/>
  <c r="AF73" i="8"/>
  <c r="AF74" i="8"/>
  <c r="AF75" i="8"/>
  <c r="AF76" i="8"/>
  <c r="AF77" i="8"/>
  <c r="AF78" i="8"/>
  <c r="AF79" i="8"/>
  <c r="AF80" i="8"/>
  <c r="AF81" i="8"/>
  <c r="AF82" i="8"/>
  <c r="AF83" i="8"/>
  <c r="AF84" i="8"/>
  <c r="AF85" i="8"/>
  <c r="AF86" i="8"/>
  <c r="AF87" i="8"/>
  <c r="AF88" i="8"/>
  <c r="AF89" i="8"/>
  <c r="AF90" i="8"/>
  <c r="AF91" i="8"/>
  <c r="AF92" i="8"/>
  <c r="AF93" i="8"/>
  <c r="AF94" i="8"/>
  <c r="AF95" i="8"/>
  <c r="AF96" i="8"/>
  <c r="AF97" i="8"/>
  <c r="AF98" i="8"/>
  <c r="AF99" i="8"/>
  <c r="AF100" i="8"/>
  <c r="AF101" i="8"/>
  <c r="AF102" i="8"/>
  <c r="AF103" i="8"/>
  <c r="AF104" i="8"/>
  <c r="AF105" i="8"/>
  <c r="AF106" i="8"/>
  <c r="AF107" i="8"/>
  <c r="AF108" i="8"/>
  <c r="AF109" i="8"/>
  <c r="AF110" i="8"/>
  <c r="AF111" i="8"/>
  <c r="AF112" i="8"/>
  <c r="AF113" i="8"/>
  <c r="AF114" i="8"/>
  <c r="AF115" i="8"/>
  <c r="AF116" i="8"/>
  <c r="AF117" i="8"/>
  <c r="AF118" i="8"/>
  <c r="AF119" i="8"/>
  <c r="AF120" i="8"/>
  <c r="AF121" i="8"/>
  <c r="AF122" i="8"/>
  <c r="AF123" i="8"/>
  <c r="AF124" i="8"/>
  <c r="AF125" i="8"/>
  <c r="AF126" i="8"/>
  <c r="AF127" i="8"/>
  <c r="AF128" i="8"/>
  <c r="AF129" i="8"/>
  <c r="AF130" i="8"/>
  <c r="AF131" i="8"/>
  <c r="AF132" i="8"/>
  <c r="AF133" i="8"/>
  <c r="AF134" i="8"/>
  <c r="AF135" i="8"/>
  <c r="AF136" i="8"/>
  <c r="AF137" i="8"/>
  <c r="AF138" i="8"/>
  <c r="AF139" i="8"/>
  <c r="AF140" i="8"/>
  <c r="AF141" i="8"/>
  <c r="AF142" i="8"/>
  <c r="AF143" i="8"/>
  <c r="AF144" i="8"/>
  <c r="AF145" i="8"/>
  <c r="AF146" i="8"/>
  <c r="AF147" i="8"/>
  <c r="AF148" i="8"/>
  <c r="AF149" i="8"/>
  <c r="AF150" i="8"/>
  <c r="AF151" i="8"/>
  <c r="AF152" i="8"/>
  <c r="AF153" i="8"/>
  <c r="AF154" i="8"/>
  <c r="AF155" i="8"/>
  <c r="AF156" i="8"/>
  <c r="AF157" i="8"/>
  <c r="AF158" i="8"/>
  <c r="AF159" i="8"/>
  <c r="AF160" i="8"/>
  <c r="AF161" i="8"/>
  <c r="AF162" i="8"/>
  <c r="AF163" i="8"/>
  <c r="AF164" i="8"/>
  <c r="AF165" i="8"/>
  <c r="AF166" i="8"/>
  <c r="AF167" i="8"/>
  <c r="AF168" i="8"/>
  <c r="AF169" i="8"/>
  <c r="AF170" i="8"/>
  <c r="AF171" i="8"/>
  <c r="AF172" i="8"/>
  <c r="AF173" i="8"/>
  <c r="AF174" i="8"/>
  <c r="AF175" i="8"/>
  <c r="AF176" i="8"/>
  <c r="AF177" i="8"/>
  <c r="AF178" i="8"/>
  <c r="AF179" i="8"/>
  <c r="AF180" i="8"/>
  <c r="AF181" i="8"/>
  <c r="AF182" i="8"/>
  <c r="AF183" i="8"/>
  <c r="AF184" i="8"/>
  <c r="AF185" i="8"/>
  <c r="AF186" i="8"/>
  <c r="AF187" i="8"/>
  <c r="AF188" i="8"/>
  <c r="AF189" i="8"/>
  <c r="AF190" i="8"/>
  <c r="AF191" i="8"/>
  <c r="AF192" i="8"/>
  <c r="AF193" i="8"/>
  <c r="AF194" i="8"/>
  <c r="AF195" i="8"/>
  <c r="AF196" i="8"/>
  <c r="AF197" i="8"/>
  <c r="AF198" i="8"/>
  <c r="AF199" i="8"/>
  <c r="AF200" i="8"/>
  <c r="AF201" i="8"/>
  <c r="AF202" i="8"/>
  <c r="AF203" i="8"/>
  <c r="AF204" i="8"/>
  <c r="AF205" i="8"/>
  <c r="AF206" i="8"/>
  <c r="AF207" i="8"/>
  <c r="AF208" i="8"/>
  <c r="AF209" i="8"/>
  <c r="AF210" i="8"/>
  <c r="AF211" i="8"/>
  <c r="AF212" i="8"/>
  <c r="AF213" i="8"/>
  <c r="AF214" i="8"/>
  <c r="AF215" i="8"/>
  <c r="AF216" i="8"/>
  <c r="AF217" i="8"/>
  <c r="AF218" i="8"/>
  <c r="AF219" i="8"/>
  <c r="AF220" i="8"/>
  <c r="AF221" i="8"/>
  <c r="AF222" i="8"/>
  <c r="AF223" i="8"/>
  <c r="AF224" i="8"/>
  <c r="AF225" i="8"/>
  <c r="AF226" i="8"/>
  <c r="AF227" i="8"/>
  <c r="AF228" i="8"/>
  <c r="AF229" i="8"/>
  <c r="AF230" i="8"/>
  <c r="AF231" i="8"/>
  <c r="AF232" i="8"/>
  <c r="AF233" i="8"/>
  <c r="AF234" i="8"/>
  <c r="AF235" i="8"/>
  <c r="AF236" i="8"/>
  <c r="AF237" i="8"/>
  <c r="AF238" i="8"/>
  <c r="AF239" i="8"/>
  <c r="AF240" i="8"/>
  <c r="AF241" i="8"/>
  <c r="AF242" i="8"/>
  <c r="AF243" i="8"/>
  <c r="AF244" i="8"/>
  <c r="AF245" i="8"/>
  <c r="AF246" i="8"/>
  <c r="AF247" i="8"/>
  <c r="AF248" i="8"/>
  <c r="AF249" i="8"/>
  <c r="AF250" i="8"/>
  <c r="AF251" i="8"/>
  <c r="AF252" i="8"/>
  <c r="AF253" i="8"/>
  <c r="AF254" i="8"/>
  <c r="AF255" i="8"/>
  <c r="AF256" i="8"/>
  <c r="AF257" i="8"/>
  <c r="AF258" i="8"/>
  <c r="AF259" i="8"/>
  <c r="AF260" i="8"/>
  <c r="AF261" i="8"/>
  <c r="AF262" i="8"/>
  <c r="AF263" i="8"/>
  <c r="AF264" i="8"/>
  <c r="AF265" i="8"/>
  <c r="AF266" i="8"/>
  <c r="AF267" i="8"/>
  <c r="AF268" i="8"/>
  <c r="AF269" i="8"/>
  <c r="AF270" i="8"/>
  <c r="AF271" i="8"/>
  <c r="AF272" i="8"/>
  <c r="AF273" i="8"/>
  <c r="AF274" i="8"/>
  <c r="AF275" i="8"/>
  <c r="AF276" i="8"/>
  <c r="AF277" i="8"/>
  <c r="AF278" i="8"/>
  <c r="AF279" i="8"/>
  <c r="AF280" i="8"/>
  <c r="AF281" i="8"/>
  <c r="AF282" i="8"/>
  <c r="AF283" i="8"/>
  <c r="AF284" i="8"/>
  <c r="AF285" i="8"/>
  <c r="AF286" i="8"/>
  <c r="AF287" i="8"/>
  <c r="AF288" i="8"/>
  <c r="AF289" i="8"/>
  <c r="AF290" i="8"/>
  <c r="AF291" i="8"/>
  <c r="AF292" i="8"/>
  <c r="AF293" i="8"/>
  <c r="AF294" i="8"/>
  <c r="AF295" i="8"/>
  <c r="AF296" i="8"/>
  <c r="AF297" i="8"/>
  <c r="AF298" i="8"/>
  <c r="AF299" i="8"/>
  <c r="AF300" i="8"/>
  <c r="AF301" i="8"/>
  <c r="AF302" i="8"/>
  <c r="AF303" i="8"/>
  <c r="AF304" i="8"/>
  <c r="AF305" i="8"/>
  <c r="AF306" i="8"/>
  <c r="AF307" i="8"/>
  <c r="AF308" i="8"/>
  <c r="AF309" i="8"/>
  <c r="AF310" i="8"/>
  <c r="AF311" i="8"/>
  <c r="AF312" i="8"/>
  <c r="AF313" i="8"/>
  <c r="AF314" i="8"/>
  <c r="AF315" i="8"/>
  <c r="AF316" i="8"/>
  <c r="AF317" i="8"/>
  <c r="AF318" i="8"/>
  <c r="AF319" i="8"/>
  <c r="AF320" i="8"/>
  <c r="AF321" i="8"/>
  <c r="AF322" i="8"/>
  <c r="AF323" i="8"/>
  <c r="AF324" i="8"/>
  <c r="AF325" i="8"/>
  <c r="AF326" i="8"/>
  <c r="AF327" i="8"/>
  <c r="AF328" i="8"/>
  <c r="AF329" i="8"/>
  <c r="AF330" i="8"/>
  <c r="AF331" i="8"/>
  <c r="AF332" i="8"/>
  <c r="AF333" i="8"/>
  <c r="AF334" i="8"/>
  <c r="AF335" i="8"/>
  <c r="AF336" i="8"/>
  <c r="AF337" i="8"/>
  <c r="AF338" i="8"/>
  <c r="AF339" i="8"/>
  <c r="AF340" i="8"/>
  <c r="AF341" i="8"/>
  <c r="AF342" i="8"/>
  <c r="AF343" i="8"/>
  <c r="AF344" i="8"/>
  <c r="AF345" i="8"/>
  <c r="AF346" i="8"/>
  <c r="AF347" i="8"/>
  <c r="AF348" i="8"/>
  <c r="AF349" i="8"/>
  <c r="AF350" i="8"/>
  <c r="AF351" i="8"/>
  <c r="AF352" i="8"/>
  <c r="AF353" i="8"/>
  <c r="AF354" i="8"/>
  <c r="AF355" i="8"/>
  <c r="AF356" i="8"/>
  <c r="AF357" i="8"/>
  <c r="AF358" i="8"/>
  <c r="AF359" i="8"/>
  <c r="AF360" i="8"/>
  <c r="AF361" i="8"/>
  <c r="AF362" i="8"/>
  <c r="AF363" i="8"/>
  <c r="AF364" i="8"/>
  <c r="AF365" i="8"/>
  <c r="AF366" i="8"/>
  <c r="AF367" i="8"/>
  <c r="AF368" i="8"/>
  <c r="AF369" i="8"/>
  <c r="AF370" i="8"/>
  <c r="AF371" i="8"/>
  <c r="AF372" i="8"/>
  <c r="AF373" i="8"/>
  <c r="AF374" i="8"/>
  <c r="AF375" i="8"/>
  <c r="AF376" i="8"/>
  <c r="AF377" i="8"/>
  <c r="AF378" i="8"/>
  <c r="AF379" i="8"/>
  <c r="AF380" i="8"/>
  <c r="AF381" i="8"/>
  <c r="AF382" i="8"/>
  <c r="AF383" i="8"/>
  <c r="AF384" i="8"/>
  <c r="AF385" i="8"/>
  <c r="AF386" i="8"/>
  <c r="AF387" i="8"/>
  <c r="AF388" i="8"/>
  <c r="AF389" i="8"/>
  <c r="AF390" i="8"/>
  <c r="AF391" i="8"/>
  <c r="AF392" i="8"/>
  <c r="AF393" i="8"/>
  <c r="AF394" i="8"/>
  <c r="AF395" i="8"/>
  <c r="AF396" i="8"/>
  <c r="AF397" i="8"/>
  <c r="AF398" i="8"/>
  <c r="AF399" i="8"/>
  <c r="AF400" i="8"/>
  <c r="AF401" i="8"/>
  <c r="AF402" i="8"/>
  <c r="AF403" i="8"/>
  <c r="AF404" i="8"/>
  <c r="AF405" i="8"/>
  <c r="AF406" i="8"/>
  <c r="AF407" i="8"/>
  <c r="AF408" i="8"/>
  <c r="AF409" i="8"/>
  <c r="AF410" i="8"/>
  <c r="AF411" i="8"/>
  <c r="AF412" i="8"/>
  <c r="AF413" i="8"/>
  <c r="AF414" i="8"/>
  <c r="AF415" i="8"/>
  <c r="AF416" i="8"/>
  <c r="AF417" i="8"/>
  <c r="AF418" i="8"/>
  <c r="AF419" i="8"/>
  <c r="AF420" i="8"/>
  <c r="AF421" i="8"/>
  <c r="AF422" i="8"/>
  <c r="AF423" i="8"/>
  <c r="AF424" i="8"/>
  <c r="AF425" i="8"/>
  <c r="AF426" i="8"/>
  <c r="AF427" i="8"/>
  <c r="AF428" i="8"/>
  <c r="AF429" i="8"/>
  <c r="AF430" i="8"/>
  <c r="AF431" i="8"/>
  <c r="AF432" i="8"/>
  <c r="AF433" i="8"/>
  <c r="AF434" i="8"/>
  <c r="AF435" i="8"/>
  <c r="AF436" i="8"/>
  <c r="AF437" i="8"/>
  <c r="AF438" i="8"/>
  <c r="AF439" i="8"/>
  <c r="AF440" i="8"/>
  <c r="AF441" i="8"/>
  <c r="AF442" i="8"/>
  <c r="AF443" i="8"/>
  <c r="AF444" i="8"/>
  <c r="AF445" i="8"/>
  <c r="AF446" i="8"/>
  <c r="AF447" i="8"/>
  <c r="AF448" i="8"/>
  <c r="AF449" i="8"/>
  <c r="AF450" i="8"/>
  <c r="AF451" i="8"/>
  <c r="AF452" i="8"/>
  <c r="AF453" i="8"/>
  <c r="AF454" i="8"/>
  <c r="AF455" i="8"/>
  <c r="AF456" i="8"/>
  <c r="AF457" i="8"/>
  <c r="AF458" i="8"/>
  <c r="AF459" i="8"/>
  <c r="AF460" i="8"/>
  <c r="AF461" i="8"/>
  <c r="AF462" i="8"/>
  <c r="AF463" i="8"/>
  <c r="AF464" i="8"/>
  <c r="AF465" i="8"/>
  <c r="AF466" i="8"/>
  <c r="AF467" i="8"/>
  <c r="AF468" i="8"/>
  <c r="AF469" i="8"/>
  <c r="AF470" i="8"/>
  <c r="AF471" i="8"/>
  <c r="AF472" i="8"/>
  <c r="AF473" i="8"/>
  <c r="AF474" i="8"/>
  <c r="AF475" i="8"/>
  <c r="AF476" i="8"/>
  <c r="AF477" i="8"/>
  <c r="AF478" i="8"/>
  <c r="AF479" i="8"/>
  <c r="AF480" i="8"/>
  <c r="AF481" i="8"/>
  <c r="AF482" i="8"/>
  <c r="AF483" i="8"/>
  <c r="AF484" i="8"/>
  <c r="AF485" i="8"/>
  <c r="AF486" i="8"/>
  <c r="AF487" i="8"/>
  <c r="AF488" i="8"/>
  <c r="AF489" i="8"/>
  <c r="AF490" i="8"/>
  <c r="AF491" i="8"/>
  <c r="AF492" i="8"/>
  <c r="AF493" i="8"/>
  <c r="AF494" i="8"/>
  <c r="AF495" i="8"/>
  <c r="AF496" i="8"/>
  <c r="AF497" i="8"/>
  <c r="AF498" i="8"/>
  <c r="AF499" i="8"/>
  <c r="AF500" i="8"/>
  <c r="AF501" i="8"/>
  <c r="AF502" i="8"/>
  <c r="AF503" i="8"/>
  <c r="AF504" i="8"/>
  <c r="AF505" i="8"/>
  <c r="AF506" i="8"/>
  <c r="AF507" i="8"/>
  <c r="AF508" i="8"/>
  <c r="AF509" i="8"/>
  <c r="AF510" i="8"/>
  <c r="AF511" i="8"/>
  <c r="AF512" i="8"/>
  <c r="AF513" i="8"/>
  <c r="AF514" i="8"/>
  <c r="AF515" i="8"/>
  <c r="AF516" i="8"/>
  <c r="AF517" i="8"/>
  <c r="AF518" i="8"/>
  <c r="AF519" i="8"/>
  <c r="AF520" i="8"/>
  <c r="AF521" i="8"/>
  <c r="AF522" i="8"/>
  <c r="AF523" i="8"/>
  <c r="AF524" i="8"/>
  <c r="AF525" i="8"/>
  <c r="AF526" i="8"/>
  <c r="AF527" i="8"/>
  <c r="AF528" i="8"/>
  <c r="AF529" i="8"/>
  <c r="AF530" i="8"/>
  <c r="AF531" i="8"/>
  <c r="AF532" i="8"/>
  <c r="AF533" i="8"/>
  <c r="AF534" i="8"/>
  <c r="AF535" i="8"/>
  <c r="AF536" i="8"/>
  <c r="AF537" i="8"/>
  <c r="AF538" i="8"/>
  <c r="AF539" i="8"/>
  <c r="AF540" i="8"/>
  <c r="AF541" i="8"/>
  <c r="AF542" i="8"/>
  <c r="AF543" i="8"/>
  <c r="AF544" i="8"/>
  <c r="AF545" i="8"/>
  <c r="AF546" i="8"/>
  <c r="AF547" i="8"/>
  <c r="AF548" i="8"/>
  <c r="AF549" i="8"/>
  <c r="AF550" i="8"/>
  <c r="AF551" i="8"/>
  <c r="AF552" i="8"/>
  <c r="AF553" i="8"/>
  <c r="AF554" i="8"/>
  <c r="AF555" i="8"/>
  <c r="AF556" i="8"/>
  <c r="AF557" i="8"/>
  <c r="AF558" i="8"/>
  <c r="AF559" i="8"/>
  <c r="AF560" i="8"/>
  <c r="AF561" i="8"/>
  <c r="AF562" i="8"/>
  <c r="AF563" i="8"/>
  <c r="AF564" i="8"/>
  <c r="AF565" i="8"/>
  <c r="AF566" i="8"/>
  <c r="AF567" i="8"/>
  <c r="AF568" i="8"/>
  <c r="AF2" i="8"/>
  <c r="AD3" i="8" l="1"/>
  <c r="AE3" i="8" s="1"/>
  <c r="AD4" i="8"/>
  <c r="AE4" i="8" s="1"/>
  <c r="AD5" i="8"/>
  <c r="AE5" i="8" s="1"/>
  <c r="AD6" i="8"/>
  <c r="AE6" i="8" s="1"/>
  <c r="AD7" i="8"/>
  <c r="AE7" i="8" s="1"/>
  <c r="AD8" i="8"/>
  <c r="AE8" i="8" s="1"/>
  <c r="AD9" i="8"/>
  <c r="AE9" i="8" s="1"/>
  <c r="AD10" i="8"/>
  <c r="AE10" i="8" s="1"/>
  <c r="AD11" i="8"/>
  <c r="AE11" i="8" s="1"/>
  <c r="AD12" i="8"/>
  <c r="AE12" i="8" s="1"/>
  <c r="AD13" i="8"/>
  <c r="AE13" i="8" s="1"/>
  <c r="AD14" i="8"/>
  <c r="AE14" i="8" s="1"/>
  <c r="AD15" i="8"/>
  <c r="AE15" i="8" s="1"/>
  <c r="AD16" i="8"/>
  <c r="AE16" i="8" s="1"/>
  <c r="AD17" i="8"/>
  <c r="AE17" i="8" s="1"/>
  <c r="AD18" i="8"/>
  <c r="AE18" i="8" s="1"/>
  <c r="AD19" i="8"/>
  <c r="AE19" i="8" s="1"/>
  <c r="AD20" i="8"/>
  <c r="AE20" i="8" s="1"/>
  <c r="AD21" i="8"/>
  <c r="AE21" i="8" s="1"/>
  <c r="AD22" i="8"/>
  <c r="AE22" i="8" s="1"/>
  <c r="AD23" i="8"/>
  <c r="AE23" i="8" s="1"/>
  <c r="AD24" i="8"/>
  <c r="AE24" i="8" s="1"/>
  <c r="AD25" i="8"/>
  <c r="AE25" i="8" s="1"/>
  <c r="AD26" i="8"/>
  <c r="AE26" i="8" s="1"/>
  <c r="AD27" i="8"/>
  <c r="AE27" i="8" s="1"/>
  <c r="AD28" i="8"/>
  <c r="AE28" i="8" s="1"/>
  <c r="AD29" i="8"/>
  <c r="AE29" i="8" s="1"/>
  <c r="AD30" i="8"/>
  <c r="AE30" i="8" s="1"/>
  <c r="AD31" i="8"/>
  <c r="AE31" i="8" s="1"/>
  <c r="AD32" i="8"/>
  <c r="AE32" i="8" s="1"/>
  <c r="AD33" i="8"/>
  <c r="AE33" i="8" s="1"/>
  <c r="AD34" i="8"/>
  <c r="AE34" i="8" s="1"/>
  <c r="AD35" i="8"/>
  <c r="AE35" i="8" s="1"/>
  <c r="AD36" i="8"/>
  <c r="AE36" i="8" s="1"/>
  <c r="AD37" i="8"/>
  <c r="AE37" i="8" s="1"/>
  <c r="AD38" i="8"/>
  <c r="AE38" i="8" s="1"/>
  <c r="AD39" i="8"/>
  <c r="AE39" i="8" s="1"/>
  <c r="AD40" i="8"/>
  <c r="AE40" i="8" s="1"/>
  <c r="AD41" i="8"/>
  <c r="AE41" i="8" s="1"/>
  <c r="AD42" i="8"/>
  <c r="AE42" i="8" s="1"/>
  <c r="AD43" i="8"/>
  <c r="AE43" i="8" s="1"/>
  <c r="AD44" i="8"/>
  <c r="AE44" i="8" s="1"/>
  <c r="AD45" i="8"/>
  <c r="AE45" i="8" s="1"/>
  <c r="AD46" i="8"/>
  <c r="AE46" i="8" s="1"/>
  <c r="AD47" i="8"/>
  <c r="AE47" i="8" s="1"/>
  <c r="AD48" i="8"/>
  <c r="AE48" i="8" s="1"/>
  <c r="AD49" i="8"/>
  <c r="AE49" i="8" s="1"/>
  <c r="AD50" i="8"/>
  <c r="AE50" i="8" s="1"/>
  <c r="AD51" i="8"/>
  <c r="AE51" i="8" s="1"/>
  <c r="AD52" i="8"/>
  <c r="AE52" i="8" s="1"/>
  <c r="AD53" i="8"/>
  <c r="AE53" i="8" s="1"/>
  <c r="AD54" i="8"/>
  <c r="AE54" i="8" s="1"/>
  <c r="AD55" i="8"/>
  <c r="AE55" i="8" s="1"/>
  <c r="AD56" i="8"/>
  <c r="AE56" i="8" s="1"/>
  <c r="AD57" i="8"/>
  <c r="AE57" i="8" s="1"/>
  <c r="AD58" i="8"/>
  <c r="AE58" i="8" s="1"/>
  <c r="AD59" i="8"/>
  <c r="AE59" i="8" s="1"/>
  <c r="AD60" i="8"/>
  <c r="AE60" i="8" s="1"/>
  <c r="AD61" i="8"/>
  <c r="AE61" i="8" s="1"/>
  <c r="AD62" i="8"/>
  <c r="AE62" i="8" s="1"/>
  <c r="AD63" i="8"/>
  <c r="AE63" i="8" s="1"/>
  <c r="AD64" i="8"/>
  <c r="AE64" i="8" s="1"/>
  <c r="AD65" i="8"/>
  <c r="AE65" i="8" s="1"/>
  <c r="AD66" i="8"/>
  <c r="AE66" i="8" s="1"/>
  <c r="AD67" i="8"/>
  <c r="AE67" i="8" s="1"/>
  <c r="AD68" i="8"/>
  <c r="AE68" i="8" s="1"/>
  <c r="AD69" i="8"/>
  <c r="AE69" i="8" s="1"/>
  <c r="AD70" i="8"/>
  <c r="AE70" i="8" s="1"/>
  <c r="AD71" i="8"/>
  <c r="AE71" i="8" s="1"/>
  <c r="AD72" i="8"/>
  <c r="AE72" i="8" s="1"/>
  <c r="AD73" i="8"/>
  <c r="AE73" i="8" s="1"/>
  <c r="AD74" i="8"/>
  <c r="AE74" i="8" s="1"/>
  <c r="AD75" i="8"/>
  <c r="AE75" i="8" s="1"/>
  <c r="AD76" i="8"/>
  <c r="AE76" i="8" s="1"/>
  <c r="AD77" i="8"/>
  <c r="AE77" i="8" s="1"/>
  <c r="AD78" i="8"/>
  <c r="AE78" i="8" s="1"/>
  <c r="AD79" i="8"/>
  <c r="AE79" i="8" s="1"/>
  <c r="AD80" i="8"/>
  <c r="AE80" i="8" s="1"/>
  <c r="AD81" i="8"/>
  <c r="AE81" i="8" s="1"/>
  <c r="AD82" i="8"/>
  <c r="AE82" i="8" s="1"/>
  <c r="AD83" i="8"/>
  <c r="AE83" i="8" s="1"/>
  <c r="AD84" i="8"/>
  <c r="AE84" i="8" s="1"/>
  <c r="AD85" i="8"/>
  <c r="AE85" i="8" s="1"/>
  <c r="AD86" i="8"/>
  <c r="AE86" i="8" s="1"/>
  <c r="AD87" i="8"/>
  <c r="AE87" i="8" s="1"/>
  <c r="AD88" i="8"/>
  <c r="AE88" i="8" s="1"/>
  <c r="AD89" i="8"/>
  <c r="AE89" i="8" s="1"/>
  <c r="AD90" i="8"/>
  <c r="AE90" i="8" s="1"/>
  <c r="AD91" i="8"/>
  <c r="AE91" i="8" s="1"/>
  <c r="AD92" i="8"/>
  <c r="AE92" i="8" s="1"/>
  <c r="AD93" i="8"/>
  <c r="AE93" i="8" s="1"/>
  <c r="AD94" i="8"/>
  <c r="AE94" i="8" s="1"/>
  <c r="AD95" i="8"/>
  <c r="AE95" i="8" s="1"/>
  <c r="AD96" i="8"/>
  <c r="AE96" i="8" s="1"/>
  <c r="AD97" i="8"/>
  <c r="AE97" i="8" s="1"/>
  <c r="AD98" i="8"/>
  <c r="AE98" i="8" s="1"/>
  <c r="AD99" i="8"/>
  <c r="AE99" i="8" s="1"/>
  <c r="AD100" i="8"/>
  <c r="AE100" i="8" s="1"/>
  <c r="AD101" i="8"/>
  <c r="AE101" i="8" s="1"/>
  <c r="AD102" i="8"/>
  <c r="AE102" i="8" s="1"/>
  <c r="AD103" i="8"/>
  <c r="AE103" i="8" s="1"/>
  <c r="AD104" i="8"/>
  <c r="AE104" i="8" s="1"/>
  <c r="AD105" i="8"/>
  <c r="AE105" i="8" s="1"/>
  <c r="AD106" i="8"/>
  <c r="AE106" i="8" s="1"/>
  <c r="AD107" i="8"/>
  <c r="AE107" i="8" s="1"/>
  <c r="AD108" i="8"/>
  <c r="AE108" i="8" s="1"/>
  <c r="AD109" i="8"/>
  <c r="AE109" i="8" s="1"/>
  <c r="AD110" i="8"/>
  <c r="AE110" i="8" s="1"/>
  <c r="AD111" i="8"/>
  <c r="AE111" i="8" s="1"/>
  <c r="AD112" i="8"/>
  <c r="AE112" i="8" s="1"/>
  <c r="AD113" i="8"/>
  <c r="AE113" i="8" s="1"/>
  <c r="AD114" i="8"/>
  <c r="AE114" i="8" s="1"/>
  <c r="AD115" i="8"/>
  <c r="AE115" i="8" s="1"/>
  <c r="AD116" i="8"/>
  <c r="AE116" i="8" s="1"/>
  <c r="AD117" i="8"/>
  <c r="AE117" i="8" s="1"/>
  <c r="AD118" i="8"/>
  <c r="AE118" i="8" s="1"/>
  <c r="AD119" i="8"/>
  <c r="AE119" i="8" s="1"/>
  <c r="AD120" i="8"/>
  <c r="AE120" i="8" s="1"/>
  <c r="AD121" i="8"/>
  <c r="AE121" i="8" s="1"/>
  <c r="AD122" i="8"/>
  <c r="AE122" i="8" s="1"/>
  <c r="AD123" i="8"/>
  <c r="AE123" i="8" s="1"/>
  <c r="AD124" i="8"/>
  <c r="AE124" i="8" s="1"/>
  <c r="AD125" i="8"/>
  <c r="AE125" i="8" s="1"/>
  <c r="AD126" i="8"/>
  <c r="AE126" i="8" s="1"/>
  <c r="AD127" i="8"/>
  <c r="AE127" i="8" s="1"/>
  <c r="AD128" i="8"/>
  <c r="AE128" i="8" s="1"/>
  <c r="AD129" i="8"/>
  <c r="AE129" i="8" s="1"/>
  <c r="AD130" i="8"/>
  <c r="AE130" i="8" s="1"/>
  <c r="AD131" i="8"/>
  <c r="AE131" i="8" s="1"/>
  <c r="AD132" i="8"/>
  <c r="AE132" i="8" s="1"/>
  <c r="AD133" i="8"/>
  <c r="AE133" i="8" s="1"/>
  <c r="AD134" i="8"/>
  <c r="AE134" i="8" s="1"/>
  <c r="AD135" i="8"/>
  <c r="AE135" i="8" s="1"/>
  <c r="AD136" i="8"/>
  <c r="AE136" i="8" s="1"/>
  <c r="AD137" i="8"/>
  <c r="AE137" i="8" s="1"/>
  <c r="AD138" i="8"/>
  <c r="AE138" i="8" s="1"/>
  <c r="AD139" i="8"/>
  <c r="AE139" i="8" s="1"/>
  <c r="AD140" i="8"/>
  <c r="AE140" i="8" s="1"/>
  <c r="AD141" i="8"/>
  <c r="AE141" i="8" s="1"/>
  <c r="AD142" i="8"/>
  <c r="AE142" i="8" s="1"/>
  <c r="AD143" i="8"/>
  <c r="AE143" i="8" s="1"/>
  <c r="AD144" i="8"/>
  <c r="AE144" i="8" s="1"/>
  <c r="AD145" i="8"/>
  <c r="AE145" i="8" s="1"/>
  <c r="AD146" i="8"/>
  <c r="AE146" i="8" s="1"/>
  <c r="AD147" i="8"/>
  <c r="AE147" i="8" s="1"/>
  <c r="AD148" i="8"/>
  <c r="AE148" i="8" s="1"/>
  <c r="AD149" i="8"/>
  <c r="AE149" i="8" s="1"/>
  <c r="AD150" i="8"/>
  <c r="AE150" i="8" s="1"/>
  <c r="AD151" i="8"/>
  <c r="AE151" i="8" s="1"/>
  <c r="AD152" i="8"/>
  <c r="AE152" i="8" s="1"/>
  <c r="AD153" i="8"/>
  <c r="AE153" i="8" s="1"/>
  <c r="AD154" i="8"/>
  <c r="AE154" i="8" s="1"/>
  <c r="AD155" i="8"/>
  <c r="AE155" i="8" s="1"/>
  <c r="AD156" i="8"/>
  <c r="AE156" i="8" s="1"/>
  <c r="AD157" i="8"/>
  <c r="AE157" i="8" s="1"/>
  <c r="AD158" i="8"/>
  <c r="AE158" i="8" s="1"/>
  <c r="AD159" i="8"/>
  <c r="AE159" i="8" s="1"/>
  <c r="AD160" i="8"/>
  <c r="AE160" i="8" s="1"/>
  <c r="AD161" i="8"/>
  <c r="AE161" i="8" s="1"/>
  <c r="AD162" i="8"/>
  <c r="AE162" i="8" s="1"/>
  <c r="AD163" i="8"/>
  <c r="AE163" i="8" s="1"/>
  <c r="AD164" i="8"/>
  <c r="AE164" i="8" s="1"/>
  <c r="AD165" i="8"/>
  <c r="AE165" i="8" s="1"/>
  <c r="AD166" i="8"/>
  <c r="AE166" i="8" s="1"/>
  <c r="AD167" i="8"/>
  <c r="AE167" i="8" s="1"/>
  <c r="AD168" i="8"/>
  <c r="AE168" i="8" s="1"/>
  <c r="AD169" i="8"/>
  <c r="AE169" i="8" s="1"/>
  <c r="AD170" i="8"/>
  <c r="AE170" i="8" s="1"/>
  <c r="AD171" i="8"/>
  <c r="AE171" i="8" s="1"/>
  <c r="AD172" i="8"/>
  <c r="AE172" i="8" s="1"/>
  <c r="AD173" i="8"/>
  <c r="AE173" i="8" s="1"/>
  <c r="AD174" i="8"/>
  <c r="AE174" i="8" s="1"/>
  <c r="AD175" i="8"/>
  <c r="AE175" i="8" s="1"/>
  <c r="AD176" i="8"/>
  <c r="AE176" i="8" s="1"/>
  <c r="AD177" i="8"/>
  <c r="AE177" i="8" s="1"/>
  <c r="AD178" i="8"/>
  <c r="AE178" i="8" s="1"/>
  <c r="AD179" i="8"/>
  <c r="AE179" i="8" s="1"/>
  <c r="AD180" i="8"/>
  <c r="AE180" i="8" s="1"/>
  <c r="AD181" i="8"/>
  <c r="AE181" i="8" s="1"/>
  <c r="AD182" i="8"/>
  <c r="AE182" i="8" s="1"/>
  <c r="AD183" i="8"/>
  <c r="AE183" i="8" s="1"/>
  <c r="AD184" i="8"/>
  <c r="AE184" i="8" s="1"/>
  <c r="AD185" i="8"/>
  <c r="AE185" i="8" s="1"/>
  <c r="AD186" i="8"/>
  <c r="AE186" i="8" s="1"/>
  <c r="AD187" i="8"/>
  <c r="AE187" i="8" s="1"/>
  <c r="AD188" i="8"/>
  <c r="AE188" i="8" s="1"/>
  <c r="AD189" i="8"/>
  <c r="AE189" i="8" s="1"/>
  <c r="AD190" i="8"/>
  <c r="AE190" i="8" s="1"/>
  <c r="AD191" i="8"/>
  <c r="AE191" i="8" s="1"/>
  <c r="AD192" i="8"/>
  <c r="AE192" i="8" s="1"/>
  <c r="AD193" i="8"/>
  <c r="AE193" i="8" s="1"/>
  <c r="AD194" i="8"/>
  <c r="AE194" i="8" s="1"/>
  <c r="AD195" i="8"/>
  <c r="AE195" i="8" s="1"/>
  <c r="AD196" i="8"/>
  <c r="AE196" i="8" s="1"/>
  <c r="AD197" i="8"/>
  <c r="AE197" i="8" s="1"/>
  <c r="AD198" i="8"/>
  <c r="AE198" i="8" s="1"/>
  <c r="AD199" i="8"/>
  <c r="AE199" i="8" s="1"/>
  <c r="AD200" i="8"/>
  <c r="AE200" i="8" s="1"/>
  <c r="AD201" i="8"/>
  <c r="AE201" i="8" s="1"/>
  <c r="AD202" i="8"/>
  <c r="AE202" i="8" s="1"/>
  <c r="AD203" i="8"/>
  <c r="AE203" i="8" s="1"/>
  <c r="AD204" i="8"/>
  <c r="AE204" i="8" s="1"/>
  <c r="AD205" i="8"/>
  <c r="AE205" i="8" s="1"/>
  <c r="AD206" i="8"/>
  <c r="AE206" i="8" s="1"/>
  <c r="AD207" i="8"/>
  <c r="AE207" i="8" s="1"/>
  <c r="AD208" i="8"/>
  <c r="AE208" i="8" s="1"/>
  <c r="AD209" i="8"/>
  <c r="AE209" i="8" s="1"/>
  <c r="AD210" i="8"/>
  <c r="AE210" i="8" s="1"/>
  <c r="AD211" i="8"/>
  <c r="AE211" i="8" s="1"/>
  <c r="AD212" i="8"/>
  <c r="AE212" i="8" s="1"/>
  <c r="AD213" i="8"/>
  <c r="AE213" i="8" s="1"/>
  <c r="AD214" i="8"/>
  <c r="AE214" i="8" s="1"/>
  <c r="AD215" i="8"/>
  <c r="AE215" i="8" s="1"/>
  <c r="AD216" i="8"/>
  <c r="AE216" i="8" s="1"/>
  <c r="AD217" i="8"/>
  <c r="AE217" i="8" s="1"/>
  <c r="AD218" i="8"/>
  <c r="AE218" i="8" s="1"/>
  <c r="AD219" i="8"/>
  <c r="AE219" i="8" s="1"/>
  <c r="AD220" i="8"/>
  <c r="AE220" i="8" s="1"/>
  <c r="AD221" i="8"/>
  <c r="AE221" i="8" s="1"/>
  <c r="AD222" i="8"/>
  <c r="AE222" i="8" s="1"/>
  <c r="AD223" i="8"/>
  <c r="AE223" i="8" s="1"/>
  <c r="AD224" i="8"/>
  <c r="AE224" i="8" s="1"/>
  <c r="AD225" i="8"/>
  <c r="AE225" i="8" s="1"/>
  <c r="AD226" i="8"/>
  <c r="AE226" i="8" s="1"/>
  <c r="AD227" i="8"/>
  <c r="AE227" i="8" s="1"/>
  <c r="AD228" i="8"/>
  <c r="AE228" i="8" s="1"/>
  <c r="AD229" i="8"/>
  <c r="AE229" i="8" s="1"/>
  <c r="AD230" i="8"/>
  <c r="AE230" i="8" s="1"/>
  <c r="AD231" i="8"/>
  <c r="AE231" i="8" s="1"/>
  <c r="AD232" i="8"/>
  <c r="AE232" i="8" s="1"/>
  <c r="AD233" i="8"/>
  <c r="AE233" i="8" s="1"/>
  <c r="AD234" i="8"/>
  <c r="AE234" i="8" s="1"/>
  <c r="AD235" i="8"/>
  <c r="AE235" i="8" s="1"/>
  <c r="AD236" i="8"/>
  <c r="AE236" i="8" s="1"/>
  <c r="AD237" i="8"/>
  <c r="AE237" i="8" s="1"/>
  <c r="AD238" i="8"/>
  <c r="AE238" i="8" s="1"/>
  <c r="AD239" i="8"/>
  <c r="AE239" i="8" s="1"/>
  <c r="AD240" i="8"/>
  <c r="AE240" i="8" s="1"/>
  <c r="AD241" i="8"/>
  <c r="AE241" i="8" s="1"/>
  <c r="AD242" i="8"/>
  <c r="AE242" i="8" s="1"/>
  <c r="AD243" i="8"/>
  <c r="AE243" i="8" s="1"/>
  <c r="AD244" i="8"/>
  <c r="AE244" i="8" s="1"/>
  <c r="AD245" i="8"/>
  <c r="AE245" i="8" s="1"/>
  <c r="AD246" i="8"/>
  <c r="AE246" i="8" s="1"/>
  <c r="AD247" i="8"/>
  <c r="AE247" i="8" s="1"/>
  <c r="AD248" i="8"/>
  <c r="AE248" i="8" s="1"/>
  <c r="AD249" i="8"/>
  <c r="AE249" i="8" s="1"/>
  <c r="AD250" i="8"/>
  <c r="AE250" i="8" s="1"/>
  <c r="AD251" i="8"/>
  <c r="AE251" i="8" s="1"/>
  <c r="AD252" i="8"/>
  <c r="AE252" i="8" s="1"/>
  <c r="AD253" i="8"/>
  <c r="AE253" i="8" s="1"/>
  <c r="AD254" i="8"/>
  <c r="AE254" i="8" s="1"/>
  <c r="AD255" i="8"/>
  <c r="AE255" i="8" s="1"/>
  <c r="AD256" i="8"/>
  <c r="AE256" i="8" s="1"/>
  <c r="AD257" i="8"/>
  <c r="AE257" i="8" s="1"/>
  <c r="AD258" i="8"/>
  <c r="AE258" i="8" s="1"/>
  <c r="AD259" i="8"/>
  <c r="AE259" i="8" s="1"/>
  <c r="AD260" i="8"/>
  <c r="AE260" i="8" s="1"/>
  <c r="AD261" i="8"/>
  <c r="AE261" i="8" s="1"/>
  <c r="AD262" i="8"/>
  <c r="AE262" i="8" s="1"/>
  <c r="AD263" i="8"/>
  <c r="AE263" i="8" s="1"/>
  <c r="AD264" i="8"/>
  <c r="AE264" i="8" s="1"/>
  <c r="AD265" i="8"/>
  <c r="AE265" i="8" s="1"/>
  <c r="AD266" i="8"/>
  <c r="AE266" i="8" s="1"/>
  <c r="AD267" i="8"/>
  <c r="AE267" i="8" s="1"/>
  <c r="AD268" i="8"/>
  <c r="AE268" i="8" s="1"/>
  <c r="AD269" i="8"/>
  <c r="AE269" i="8" s="1"/>
  <c r="AD270" i="8"/>
  <c r="AE270" i="8" s="1"/>
  <c r="AD271" i="8"/>
  <c r="AE271" i="8" s="1"/>
  <c r="AD272" i="8"/>
  <c r="AE272" i="8" s="1"/>
  <c r="AD273" i="8"/>
  <c r="AE273" i="8" s="1"/>
  <c r="AD274" i="8"/>
  <c r="AE274" i="8" s="1"/>
  <c r="AD275" i="8"/>
  <c r="AE275" i="8" s="1"/>
  <c r="AD276" i="8"/>
  <c r="AE276" i="8" s="1"/>
  <c r="AD277" i="8"/>
  <c r="AE277" i="8" s="1"/>
  <c r="AD278" i="8"/>
  <c r="AE278" i="8" s="1"/>
  <c r="AD279" i="8"/>
  <c r="AE279" i="8" s="1"/>
  <c r="AD280" i="8"/>
  <c r="AE280" i="8" s="1"/>
  <c r="AD281" i="8"/>
  <c r="AE281" i="8" s="1"/>
  <c r="AD282" i="8"/>
  <c r="AE282" i="8" s="1"/>
  <c r="AD283" i="8"/>
  <c r="AE283" i="8" s="1"/>
  <c r="AD284" i="8"/>
  <c r="AE284" i="8" s="1"/>
  <c r="AD285" i="8"/>
  <c r="AE285" i="8" s="1"/>
  <c r="AD286" i="8"/>
  <c r="AE286" i="8" s="1"/>
  <c r="AD287" i="8"/>
  <c r="AE287" i="8" s="1"/>
  <c r="AD288" i="8"/>
  <c r="AE288" i="8" s="1"/>
  <c r="AD289" i="8"/>
  <c r="AE289" i="8" s="1"/>
  <c r="AD290" i="8"/>
  <c r="AE290" i="8" s="1"/>
  <c r="AD291" i="8"/>
  <c r="AE291" i="8" s="1"/>
  <c r="AD292" i="8"/>
  <c r="AE292" i="8" s="1"/>
  <c r="AD293" i="8"/>
  <c r="AE293" i="8" s="1"/>
  <c r="AD294" i="8"/>
  <c r="AE294" i="8" s="1"/>
  <c r="AD295" i="8"/>
  <c r="AE295" i="8" s="1"/>
  <c r="AD296" i="8"/>
  <c r="AE296" i="8" s="1"/>
  <c r="AD297" i="8"/>
  <c r="AE297" i="8" s="1"/>
  <c r="AD298" i="8"/>
  <c r="AE298" i="8" s="1"/>
  <c r="AD299" i="8"/>
  <c r="AE299" i="8" s="1"/>
  <c r="AD300" i="8"/>
  <c r="AE300" i="8" s="1"/>
  <c r="AD301" i="8"/>
  <c r="AE301" i="8" s="1"/>
  <c r="AD302" i="8"/>
  <c r="AE302" i="8" s="1"/>
  <c r="AD303" i="8"/>
  <c r="AE303" i="8" s="1"/>
  <c r="AD304" i="8"/>
  <c r="AE304" i="8" s="1"/>
  <c r="AD305" i="8"/>
  <c r="AE305" i="8" s="1"/>
  <c r="AD306" i="8"/>
  <c r="AE306" i="8" s="1"/>
  <c r="AD307" i="8"/>
  <c r="AE307" i="8" s="1"/>
  <c r="AD308" i="8"/>
  <c r="AE308" i="8" s="1"/>
  <c r="AD309" i="8"/>
  <c r="AE309" i="8" s="1"/>
  <c r="AD310" i="8"/>
  <c r="AE310" i="8" s="1"/>
  <c r="AD311" i="8"/>
  <c r="AE311" i="8" s="1"/>
  <c r="AD312" i="8"/>
  <c r="AE312" i="8" s="1"/>
  <c r="AD313" i="8"/>
  <c r="AE313" i="8" s="1"/>
  <c r="AD314" i="8"/>
  <c r="AE314" i="8" s="1"/>
  <c r="AD315" i="8"/>
  <c r="AE315" i="8" s="1"/>
  <c r="AD316" i="8"/>
  <c r="AE316" i="8" s="1"/>
  <c r="AD317" i="8"/>
  <c r="AE317" i="8" s="1"/>
  <c r="AD318" i="8"/>
  <c r="AE318" i="8" s="1"/>
  <c r="AD319" i="8"/>
  <c r="AE319" i="8" s="1"/>
  <c r="AD320" i="8"/>
  <c r="AE320" i="8" s="1"/>
  <c r="AD321" i="8"/>
  <c r="AE321" i="8" s="1"/>
  <c r="AD322" i="8"/>
  <c r="AE322" i="8" s="1"/>
  <c r="AD323" i="8"/>
  <c r="AE323" i="8" s="1"/>
  <c r="AD324" i="8"/>
  <c r="AE324" i="8" s="1"/>
  <c r="AD325" i="8"/>
  <c r="AE325" i="8" s="1"/>
  <c r="AD326" i="8"/>
  <c r="AE326" i="8" s="1"/>
  <c r="AD327" i="8"/>
  <c r="AE327" i="8" s="1"/>
  <c r="AD328" i="8"/>
  <c r="AE328" i="8" s="1"/>
  <c r="AD329" i="8"/>
  <c r="AE329" i="8" s="1"/>
  <c r="AD330" i="8"/>
  <c r="AE330" i="8" s="1"/>
  <c r="AD331" i="8"/>
  <c r="AE331" i="8" s="1"/>
  <c r="AD332" i="8"/>
  <c r="AE332" i="8" s="1"/>
  <c r="AD333" i="8"/>
  <c r="AE333" i="8" s="1"/>
  <c r="AD334" i="8"/>
  <c r="AE334" i="8" s="1"/>
  <c r="AD335" i="8"/>
  <c r="AE335" i="8" s="1"/>
  <c r="AD336" i="8"/>
  <c r="AE336" i="8" s="1"/>
  <c r="AD337" i="8"/>
  <c r="AE337" i="8" s="1"/>
  <c r="AD338" i="8"/>
  <c r="AE338" i="8" s="1"/>
  <c r="AD339" i="8"/>
  <c r="AE339" i="8" s="1"/>
  <c r="AD340" i="8"/>
  <c r="AE340" i="8" s="1"/>
  <c r="AD341" i="8"/>
  <c r="AE341" i="8" s="1"/>
  <c r="AD342" i="8"/>
  <c r="AE342" i="8" s="1"/>
  <c r="AD343" i="8"/>
  <c r="AE343" i="8" s="1"/>
  <c r="AD344" i="8"/>
  <c r="AE344" i="8" s="1"/>
  <c r="AD345" i="8"/>
  <c r="AE345" i="8" s="1"/>
  <c r="AD346" i="8"/>
  <c r="AE346" i="8" s="1"/>
  <c r="AD347" i="8"/>
  <c r="AE347" i="8" s="1"/>
  <c r="AD348" i="8"/>
  <c r="AE348" i="8" s="1"/>
  <c r="AD349" i="8"/>
  <c r="AE349" i="8" s="1"/>
  <c r="AD350" i="8"/>
  <c r="AE350" i="8" s="1"/>
  <c r="AD351" i="8"/>
  <c r="AE351" i="8" s="1"/>
  <c r="AD352" i="8"/>
  <c r="AE352" i="8" s="1"/>
  <c r="AD353" i="8"/>
  <c r="AE353" i="8" s="1"/>
  <c r="AD354" i="8"/>
  <c r="AE354" i="8" s="1"/>
  <c r="AD355" i="8"/>
  <c r="AE355" i="8" s="1"/>
  <c r="AD356" i="8"/>
  <c r="AE356" i="8" s="1"/>
  <c r="AD357" i="8"/>
  <c r="AE357" i="8" s="1"/>
  <c r="AD358" i="8"/>
  <c r="AE358" i="8" s="1"/>
  <c r="AD359" i="8"/>
  <c r="AE359" i="8" s="1"/>
  <c r="AD360" i="8"/>
  <c r="AE360" i="8" s="1"/>
  <c r="AD361" i="8"/>
  <c r="AE361" i="8" s="1"/>
  <c r="AD362" i="8"/>
  <c r="AE362" i="8" s="1"/>
  <c r="AD363" i="8"/>
  <c r="AE363" i="8" s="1"/>
  <c r="AD364" i="8"/>
  <c r="AE364" i="8" s="1"/>
  <c r="AD365" i="8"/>
  <c r="AE365" i="8" s="1"/>
  <c r="AD366" i="8"/>
  <c r="AE366" i="8" s="1"/>
  <c r="AD367" i="8"/>
  <c r="AE367" i="8" s="1"/>
  <c r="AD368" i="8"/>
  <c r="AE368" i="8" s="1"/>
  <c r="AD369" i="8"/>
  <c r="AE369" i="8" s="1"/>
  <c r="AD370" i="8"/>
  <c r="AE370" i="8" s="1"/>
  <c r="AD371" i="8"/>
  <c r="AE371" i="8" s="1"/>
  <c r="AD372" i="8"/>
  <c r="AE372" i="8" s="1"/>
  <c r="AD373" i="8"/>
  <c r="AE373" i="8" s="1"/>
  <c r="AD374" i="8"/>
  <c r="AE374" i="8" s="1"/>
  <c r="AD375" i="8"/>
  <c r="AE375" i="8" s="1"/>
  <c r="AD376" i="8"/>
  <c r="AE376" i="8" s="1"/>
  <c r="AD377" i="8"/>
  <c r="AE377" i="8" s="1"/>
  <c r="AD378" i="8"/>
  <c r="AE378" i="8" s="1"/>
  <c r="AD379" i="8"/>
  <c r="AE379" i="8" s="1"/>
  <c r="AD380" i="8"/>
  <c r="AE380" i="8" s="1"/>
  <c r="AD381" i="8"/>
  <c r="AE381" i="8" s="1"/>
  <c r="AD382" i="8"/>
  <c r="AE382" i="8" s="1"/>
  <c r="AD383" i="8"/>
  <c r="AE383" i="8" s="1"/>
  <c r="AD384" i="8"/>
  <c r="AE384" i="8" s="1"/>
  <c r="AD385" i="8"/>
  <c r="AE385" i="8" s="1"/>
  <c r="AD386" i="8"/>
  <c r="AE386" i="8" s="1"/>
  <c r="AD387" i="8"/>
  <c r="AE387" i="8" s="1"/>
  <c r="AD388" i="8"/>
  <c r="AE388" i="8" s="1"/>
  <c r="AD389" i="8"/>
  <c r="AE389" i="8" s="1"/>
  <c r="AD390" i="8"/>
  <c r="AE390" i="8" s="1"/>
  <c r="AD391" i="8"/>
  <c r="AE391" i="8" s="1"/>
  <c r="AD392" i="8"/>
  <c r="AE392" i="8" s="1"/>
  <c r="AD393" i="8"/>
  <c r="AE393" i="8" s="1"/>
  <c r="AD394" i="8"/>
  <c r="AE394" i="8" s="1"/>
  <c r="AD395" i="8"/>
  <c r="AE395" i="8" s="1"/>
  <c r="AD396" i="8"/>
  <c r="AE396" i="8" s="1"/>
  <c r="AD397" i="8"/>
  <c r="AE397" i="8" s="1"/>
  <c r="AD398" i="8"/>
  <c r="AE398" i="8" s="1"/>
  <c r="AD399" i="8"/>
  <c r="AE399" i="8" s="1"/>
  <c r="AD400" i="8"/>
  <c r="AE400" i="8" s="1"/>
  <c r="AD401" i="8"/>
  <c r="AE401" i="8" s="1"/>
  <c r="AD402" i="8"/>
  <c r="AE402" i="8" s="1"/>
  <c r="AD403" i="8"/>
  <c r="AE403" i="8" s="1"/>
  <c r="AD404" i="8"/>
  <c r="AE404" i="8" s="1"/>
  <c r="AD405" i="8"/>
  <c r="AE405" i="8" s="1"/>
  <c r="AD406" i="8"/>
  <c r="AE406" i="8" s="1"/>
  <c r="AD407" i="8"/>
  <c r="AE407" i="8" s="1"/>
  <c r="AD408" i="8"/>
  <c r="AE408" i="8" s="1"/>
  <c r="AD409" i="8"/>
  <c r="AE409" i="8" s="1"/>
  <c r="AD410" i="8"/>
  <c r="AE410" i="8" s="1"/>
  <c r="AD411" i="8"/>
  <c r="AE411" i="8" s="1"/>
  <c r="AD412" i="8"/>
  <c r="AE412" i="8" s="1"/>
  <c r="AD413" i="8"/>
  <c r="AE413" i="8" s="1"/>
  <c r="AD414" i="8"/>
  <c r="AE414" i="8" s="1"/>
  <c r="AD415" i="8"/>
  <c r="AE415" i="8" s="1"/>
  <c r="AD416" i="8"/>
  <c r="AE416" i="8" s="1"/>
  <c r="AD417" i="8"/>
  <c r="AE417" i="8" s="1"/>
  <c r="AD418" i="8"/>
  <c r="AE418" i="8" s="1"/>
  <c r="AD419" i="8"/>
  <c r="AE419" i="8" s="1"/>
  <c r="AD420" i="8"/>
  <c r="AE420" i="8" s="1"/>
  <c r="AD421" i="8"/>
  <c r="AE421" i="8" s="1"/>
  <c r="AD422" i="8"/>
  <c r="AE422" i="8" s="1"/>
  <c r="AD423" i="8"/>
  <c r="AE423" i="8" s="1"/>
  <c r="AD424" i="8"/>
  <c r="AE424" i="8" s="1"/>
  <c r="AD425" i="8"/>
  <c r="AE425" i="8" s="1"/>
  <c r="AD426" i="8"/>
  <c r="AE426" i="8" s="1"/>
  <c r="AD427" i="8"/>
  <c r="AE427" i="8" s="1"/>
  <c r="AD428" i="8"/>
  <c r="AE428" i="8" s="1"/>
  <c r="AD429" i="8"/>
  <c r="AE429" i="8" s="1"/>
  <c r="AD430" i="8"/>
  <c r="AE430" i="8" s="1"/>
  <c r="AD431" i="8"/>
  <c r="AE431" i="8" s="1"/>
  <c r="AD432" i="8"/>
  <c r="AE432" i="8" s="1"/>
  <c r="AD433" i="8"/>
  <c r="AE433" i="8" s="1"/>
  <c r="AD434" i="8"/>
  <c r="AE434" i="8" s="1"/>
  <c r="AD435" i="8"/>
  <c r="AE435" i="8" s="1"/>
  <c r="AD436" i="8"/>
  <c r="AE436" i="8" s="1"/>
  <c r="AD437" i="8"/>
  <c r="AE437" i="8" s="1"/>
  <c r="AD438" i="8"/>
  <c r="AE438" i="8" s="1"/>
  <c r="AD439" i="8"/>
  <c r="AE439" i="8" s="1"/>
  <c r="AD440" i="8"/>
  <c r="AE440" i="8" s="1"/>
  <c r="AD441" i="8"/>
  <c r="AE441" i="8" s="1"/>
  <c r="AD442" i="8"/>
  <c r="AE442" i="8" s="1"/>
  <c r="AD443" i="8"/>
  <c r="AE443" i="8" s="1"/>
  <c r="AD444" i="8"/>
  <c r="AE444" i="8" s="1"/>
  <c r="AD445" i="8"/>
  <c r="AE445" i="8" s="1"/>
  <c r="AD446" i="8"/>
  <c r="AE446" i="8" s="1"/>
  <c r="AD447" i="8"/>
  <c r="AE447" i="8" s="1"/>
  <c r="AD448" i="8"/>
  <c r="AE448" i="8" s="1"/>
  <c r="AD449" i="8"/>
  <c r="AE449" i="8" s="1"/>
  <c r="AD450" i="8"/>
  <c r="AE450" i="8" s="1"/>
  <c r="AD451" i="8"/>
  <c r="AE451" i="8" s="1"/>
  <c r="AD452" i="8"/>
  <c r="AE452" i="8" s="1"/>
  <c r="AD453" i="8"/>
  <c r="AE453" i="8" s="1"/>
  <c r="AD454" i="8"/>
  <c r="AE454" i="8" s="1"/>
  <c r="AD455" i="8"/>
  <c r="AE455" i="8" s="1"/>
  <c r="AD456" i="8"/>
  <c r="AE456" i="8" s="1"/>
  <c r="AD457" i="8"/>
  <c r="AE457" i="8" s="1"/>
  <c r="AD458" i="8"/>
  <c r="AE458" i="8" s="1"/>
  <c r="AD459" i="8"/>
  <c r="AE459" i="8" s="1"/>
  <c r="AD460" i="8"/>
  <c r="AE460" i="8" s="1"/>
  <c r="AD461" i="8"/>
  <c r="AE461" i="8" s="1"/>
  <c r="AD462" i="8"/>
  <c r="AE462" i="8" s="1"/>
  <c r="AD463" i="8"/>
  <c r="AE463" i="8" s="1"/>
  <c r="AD464" i="8"/>
  <c r="AE464" i="8" s="1"/>
  <c r="AD465" i="8"/>
  <c r="AE465" i="8" s="1"/>
  <c r="AD466" i="8"/>
  <c r="AE466" i="8" s="1"/>
  <c r="AD467" i="8"/>
  <c r="AE467" i="8" s="1"/>
  <c r="AD468" i="8"/>
  <c r="AE468" i="8" s="1"/>
  <c r="AD469" i="8"/>
  <c r="AE469" i="8" s="1"/>
  <c r="AD470" i="8"/>
  <c r="AE470" i="8" s="1"/>
  <c r="AD471" i="8"/>
  <c r="AE471" i="8" s="1"/>
  <c r="AD472" i="8"/>
  <c r="AE472" i="8" s="1"/>
  <c r="AD473" i="8"/>
  <c r="AE473" i="8" s="1"/>
  <c r="AD474" i="8"/>
  <c r="AE474" i="8" s="1"/>
  <c r="AD475" i="8"/>
  <c r="AE475" i="8" s="1"/>
  <c r="AD476" i="8"/>
  <c r="AE476" i="8" s="1"/>
  <c r="AD477" i="8"/>
  <c r="AE477" i="8" s="1"/>
  <c r="AD478" i="8"/>
  <c r="AE478" i="8" s="1"/>
  <c r="AD479" i="8"/>
  <c r="AE479" i="8" s="1"/>
  <c r="AD480" i="8"/>
  <c r="AE480" i="8" s="1"/>
  <c r="AD481" i="8"/>
  <c r="AE481" i="8" s="1"/>
  <c r="AD482" i="8"/>
  <c r="AE482" i="8" s="1"/>
  <c r="AD483" i="8"/>
  <c r="AE483" i="8" s="1"/>
  <c r="AD484" i="8"/>
  <c r="AE484" i="8" s="1"/>
  <c r="AD485" i="8"/>
  <c r="AE485" i="8" s="1"/>
  <c r="AD486" i="8"/>
  <c r="AE486" i="8" s="1"/>
  <c r="AD487" i="8"/>
  <c r="AE487" i="8" s="1"/>
  <c r="AD488" i="8"/>
  <c r="AE488" i="8" s="1"/>
  <c r="AD489" i="8"/>
  <c r="AE489" i="8" s="1"/>
  <c r="AD490" i="8"/>
  <c r="AE490" i="8" s="1"/>
  <c r="AD491" i="8"/>
  <c r="AE491" i="8" s="1"/>
  <c r="AD492" i="8"/>
  <c r="AE492" i="8" s="1"/>
  <c r="AD493" i="8"/>
  <c r="AE493" i="8" s="1"/>
  <c r="AD494" i="8"/>
  <c r="AE494" i="8" s="1"/>
  <c r="AD495" i="8"/>
  <c r="AE495" i="8" s="1"/>
  <c r="AD496" i="8"/>
  <c r="AE496" i="8" s="1"/>
  <c r="AD497" i="8"/>
  <c r="AE497" i="8" s="1"/>
  <c r="AD498" i="8"/>
  <c r="AE498" i="8" s="1"/>
  <c r="AD499" i="8"/>
  <c r="AE499" i="8" s="1"/>
  <c r="AD500" i="8"/>
  <c r="AE500" i="8" s="1"/>
  <c r="AD501" i="8"/>
  <c r="AE501" i="8" s="1"/>
  <c r="AD502" i="8"/>
  <c r="AE502" i="8" s="1"/>
  <c r="AD503" i="8"/>
  <c r="AE503" i="8" s="1"/>
  <c r="AD504" i="8"/>
  <c r="AE504" i="8" s="1"/>
  <c r="AD505" i="8"/>
  <c r="AE505" i="8" s="1"/>
  <c r="AD506" i="8"/>
  <c r="AE506" i="8" s="1"/>
  <c r="AD507" i="8"/>
  <c r="AE507" i="8" s="1"/>
  <c r="AD508" i="8"/>
  <c r="AE508" i="8" s="1"/>
  <c r="AD509" i="8"/>
  <c r="AE509" i="8" s="1"/>
  <c r="AD510" i="8"/>
  <c r="AE510" i="8" s="1"/>
  <c r="AD511" i="8"/>
  <c r="AE511" i="8" s="1"/>
  <c r="AD512" i="8"/>
  <c r="AE512" i="8" s="1"/>
  <c r="AD513" i="8"/>
  <c r="AE513" i="8" s="1"/>
  <c r="AD514" i="8"/>
  <c r="AE514" i="8" s="1"/>
  <c r="AD515" i="8"/>
  <c r="AE515" i="8" s="1"/>
  <c r="AD516" i="8"/>
  <c r="AE516" i="8" s="1"/>
  <c r="AD517" i="8"/>
  <c r="AE517" i="8" s="1"/>
  <c r="AD518" i="8"/>
  <c r="AE518" i="8" s="1"/>
  <c r="AD519" i="8"/>
  <c r="AE519" i="8" s="1"/>
  <c r="AD520" i="8"/>
  <c r="AE520" i="8" s="1"/>
  <c r="AD521" i="8"/>
  <c r="AE521" i="8" s="1"/>
  <c r="AD522" i="8"/>
  <c r="AE522" i="8" s="1"/>
  <c r="AD523" i="8"/>
  <c r="AE523" i="8" s="1"/>
  <c r="AD524" i="8"/>
  <c r="AE524" i="8" s="1"/>
  <c r="AD525" i="8"/>
  <c r="AE525" i="8" s="1"/>
  <c r="AD526" i="8"/>
  <c r="AE526" i="8" s="1"/>
  <c r="AD527" i="8"/>
  <c r="AE527" i="8" s="1"/>
  <c r="AD528" i="8"/>
  <c r="AE528" i="8" s="1"/>
  <c r="AD529" i="8"/>
  <c r="AE529" i="8" s="1"/>
  <c r="AD530" i="8"/>
  <c r="AE530" i="8" s="1"/>
  <c r="AD531" i="8"/>
  <c r="AE531" i="8" s="1"/>
  <c r="AD532" i="8"/>
  <c r="AE532" i="8" s="1"/>
  <c r="AD533" i="8"/>
  <c r="AE533" i="8" s="1"/>
  <c r="AD534" i="8"/>
  <c r="AE534" i="8" s="1"/>
  <c r="AD535" i="8"/>
  <c r="AE535" i="8" s="1"/>
  <c r="AD536" i="8"/>
  <c r="AE536" i="8" s="1"/>
  <c r="AD537" i="8"/>
  <c r="AE537" i="8" s="1"/>
  <c r="AD538" i="8"/>
  <c r="AE538" i="8" s="1"/>
  <c r="AD539" i="8"/>
  <c r="AE539" i="8" s="1"/>
  <c r="AD540" i="8"/>
  <c r="AE540" i="8" s="1"/>
  <c r="AD541" i="8"/>
  <c r="AE541" i="8" s="1"/>
  <c r="AD542" i="8"/>
  <c r="AE542" i="8" s="1"/>
  <c r="AD543" i="8"/>
  <c r="AE543" i="8" s="1"/>
  <c r="AD544" i="8"/>
  <c r="AE544" i="8" s="1"/>
  <c r="AD545" i="8"/>
  <c r="AE545" i="8" s="1"/>
  <c r="AD546" i="8"/>
  <c r="AE546" i="8" s="1"/>
  <c r="AD547" i="8"/>
  <c r="AE547" i="8" s="1"/>
  <c r="AD548" i="8"/>
  <c r="AE548" i="8" s="1"/>
  <c r="AD549" i="8"/>
  <c r="AE549" i="8" s="1"/>
  <c r="AD550" i="8"/>
  <c r="AE550" i="8" s="1"/>
  <c r="AD551" i="8"/>
  <c r="AE551" i="8" s="1"/>
  <c r="AD552" i="8"/>
  <c r="AE552" i="8" s="1"/>
  <c r="AD553" i="8"/>
  <c r="AE553" i="8" s="1"/>
  <c r="AD554" i="8"/>
  <c r="AE554" i="8" s="1"/>
  <c r="AD555" i="8"/>
  <c r="AE555" i="8" s="1"/>
  <c r="AD556" i="8"/>
  <c r="AE556" i="8" s="1"/>
  <c r="AD557" i="8"/>
  <c r="AE557" i="8" s="1"/>
  <c r="AD558" i="8"/>
  <c r="AE558" i="8" s="1"/>
  <c r="AD559" i="8"/>
  <c r="AE559" i="8" s="1"/>
  <c r="AD560" i="8"/>
  <c r="AE560" i="8" s="1"/>
  <c r="AD561" i="8"/>
  <c r="AE561" i="8" s="1"/>
  <c r="AD562" i="8"/>
  <c r="AE562" i="8" s="1"/>
  <c r="AD563" i="8"/>
  <c r="AE563" i="8" s="1"/>
  <c r="AD564" i="8"/>
  <c r="AE564" i="8" s="1"/>
  <c r="AD565" i="8"/>
  <c r="AE565" i="8" s="1"/>
  <c r="AD566" i="8"/>
  <c r="AE566" i="8" s="1"/>
  <c r="AD567" i="8"/>
  <c r="AE567" i="8" s="1"/>
  <c r="AD568" i="8"/>
  <c r="AE568" i="8" s="1"/>
  <c r="AD2" i="8"/>
  <c r="AE2" i="8" s="1"/>
  <c r="AC3" i="8"/>
  <c r="AC4" i="8"/>
  <c r="AC5" i="8"/>
  <c r="AC6" i="8"/>
  <c r="AC7" i="8"/>
  <c r="AC8" i="8"/>
  <c r="AC9" i="8"/>
  <c r="AC10" i="8"/>
  <c r="AC11" i="8"/>
  <c r="AC12" i="8"/>
  <c r="AC13" i="8"/>
  <c r="AC14" i="8"/>
  <c r="AC15" i="8"/>
  <c r="AC16" i="8"/>
  <c r="AC17" i="8"/>
  <c r="AC18" i="8"/>
  <c r="AC19" i="8"/>
  <c r="AC20" i="8"/>
  <c r="AC21" i="8"/>
  <c r="AC22" i="8"/>
  <c r="AC23" i="8"/>
  <c r="AC24" i="8"/>
  <c r="AC25" i="8"/>
  <c r="AC26" i="8"/>
  <c r="AC27" i="8"/>
  <c r="AC28" i="8"/>
  <c r="AC29" i="8"/>
  <c r="AC30" i="8"/>
  <c r="AC31" i="8"/>
  <c r="AC32" i="8"/>
  <c r="AC33" i="8"/>
  <c r="AC34" i="8"/>
  <c r="AC35" i="8"/>
  <c r="AC36" i="8"/>
  <c r="AC37" i="8"/>
  <c r="AC38" i="8"/>
  <c r="AC39" i="8"/>
  <c r="AC40" i="8"/>
  <c r="AC41" i="8"/>
  <c r="AC42" i="8"/>
  <c r="AC43" i="8"/>
  <c r="AC44" i="8"/>
  <c r="AC45" i="8"/>
  <c r="AC46" i="8"/>
  <c r="AC47" i="8"/>
  <c r="AC48" i="8"/>
  <c r="AC49" i="8"/>
  <c r="AC50" i="8"/>
  <c r="AC51" i="8"/>
  <c r="AC52" i="8"/>
  <c r="AC53" i="8"/>
  <c r="AC54" i="8"/>
  <c r="AC55" i="8"/>
  <c r="AC56" i="8"/>
  <c r="AC57" i="8"/>
  <c r="AC58" i="8"/>
  <c r="AC59" i="8"/>
  <c r="AC60" i="8"/>
  <c r="AC61" i="8"/>
  <c r="AC62" i="8"/>
  <c r="AC63" i="8"/>
  <c r="AC64" i="8"/>
  <c r="AC65" i="8"/>
  <c r="AC66" i="8"/>
  <c r="AC67" i="8"/>
  <c r="AC68" i="8"/>
  <c r="AC69" i="8"/>
  <c r="AC70" i="8"/>
  <c r="AC71" i="8"/>
  <c r="AC72" i="8"/>
  <c r="AC73" i="8"/>
  <c r="AC74" i="8"/>
  <c r="AC75" i="8"/>
  <c r="AC76" i="8"/>
  <c r="AC77" i="8"/>
  <c r="AC78" i="8"/>
  <c r="AC79" i="8"/>
  <c r="AC80" i="8"/>
  <c r="AC81" i="8"/>
  <c r="AC82" i="8"/>
  <c r="AC83" i="8"/>
  <c r="AC84" i="8"/>
  <c r="AC85" i="8"/>
  <c r="AC86" i="8"/>
  <c r="AC87" i="8"/>
  <c r="AC88" i="8"/>
  <c r="AC89" i="8"/>
  <c r="AC90" i="8"/>
  <c r="AC91" i="8"/>
  <c r="AC92" i="8"/>
  <c r="AC93" i="8"/>
  <c r="AC94" i="8"/>
  <c r="AC95" i="8"/>
  <c r="AC96" i="8"/>
  <c r="AC97" i="8"/>
  <c r="AC98" i="8"/>
  <c r="AC99" i="8"/>
  <c r="AC100" i="8"/>
  <c r="AC101" i="8"/>
  <c r="AC102" i="8"/>
  <c r="AC103" i="8"/>
  <c r="AC104" i="8"/>
  <c r="AC105" i="8"/>
  <c r="AC106" i="8"/>
  <c r="AC107" i="8"/>
  <c r="AC108" i="8"/>
  <c r="AC109" i="8"/>
  <c r="AC110" i="8"/>
  <c r="AC111" i="8"/>
  <c r="AC112" i="8"/>
  <c r="AC113" i="8"/>
  <c r="AC114" i="8"/>
  <c r="AC115" i="8"/>
  <c r="AC116" i="8"/>
  <c r="AC117" i="8"/>
  <c r="AC118" i="8"/>
  <c r="AC119" i="8"/>
  <c r="AC120" i="8"/>
  <c r="AC121" i="8"/>
  <c r="AC122" i="8"/>
  <c r="AC123" i="8"/>
  <c r="AC124" i="8"/>
  <c r="AC125" i="8"/>
  <c r="AC126" i="8"/>
  <c r="AC127" i="8"/>
  <c r="AC128" i="8"/>
  <c r="AC129" i="8"/>
  <c r="AC130" i="8"/>
  <c r="AC131" i="8"/>
  <c r="AC132" i="8"/>
  <c r="AC133" i="8"/>
  <c r="AC134" i="8"/>
  <c r="AC135" i="8"/>
  <c r="AC136" i="8"/>
  <c r="AC137" i="8"/>
  <c r="AC138" i="8"/>
  <c r="AC139" i="8"/>
  <c r="AC140" i="8"/>
  <c r="AC141" i="8"/>
  <c r="AC142" i="8"/>
  <c r="AC143" i="8"/>
  <c r="AC144" i="8"/>
  <c r="AC145" i="8"/>
  <c r="AC146" i="8"/>
  <c r="AC147" i="8"/>
  <c r="AC148" i="8"/>
  <c r="AC149" i="8"/>
  <c r="AC150" i="8"/>
  <c r="AC151" i="8"/>
  <c r="AC152" i="8"/>
  <c r="AC153" i="8"/>
  <c r="AC154" i="8"/>
  <c r="AC155" i="8"/>
  <c r="AC156" i="8"/>
  <c r="AC157" i="8"/>
  <c r="AC158" i="8"/>
  <c r="AC159" i="8"/>
  <c r="AC160" i="8"/>
  <c r="AC161" i="8"/>
  <c r="AC162" i="8"/>
  <c r="AC163" i="8"/>
  <c r="AC164" i="8"/>
  <c r="AC165" i="8"/>
  <c r="AC166" i="8"/>
  <c r="AC167" i="8"/>
  <c r="AC168" i="8"/>
  <c r="AC169" i="8"/>
  <c r="AC170" i="8"/>
  <c r="AC171" i="8"/>
  <c r="AC172" i="8"/>
  <c r="AC173" i="8"/>
  <c r="AC174" i="8"/>
  <c r="AC175" i="8"/>
  <c r="AC176" i="8"/>
  <c r="AC177" i="8"/>
  <c r="AC178" i="8"/>
  <c r="AC179" i="8"/>
  <c r="AC180" i="8"/>
  <c r="AC181" i="8"/>
  <c r="AC182" i="8"/>
  <c r="AC183" i="8"/>
  <c r="AC184" i="8"/>
  <c r="AC185" i="8"/>
  <c r="AC186" i="8"/>
  <c r="AC187" i="8"/>
  <c r="AC188" i="8"/>
  <c r="AC189" i="8"/>
  <c r="AC190" i="8"/>
  <c r="AC191" i="8"/>
  <c r="AC192" i="8"/>
  <c r="AC193" i="8"/>
  <c r="AC194" i="8"/>
  <c r="AC195" i="8"/>
  <c r="AC196" i="8"/>
  <c r="AC197" i="8"/>
  <c r="AC198" i="8"/>
  <c r="AC199" i="8"/>
  <c r="AC200" i="8"/>
  <c r="AC201" i="8"/>
  <c r="AC202" i="8"/>
  <c r="AC203" i="8"/>
  <c r="AC204" i="8"/>
  <c r="AC205" i="8"/>
  <c r="AC206" i="8"/>
  <c r="AC207" i="8"/>
  <c r="AC208" i="8"/>
  <c r="AC209" i="8"/>
  <c r="AC210" i="8"/>
  <c r="AC211" i="8"/>
  <c r="AC212" i="8"/>
  <c r="AC213" i="8"/>
  <c r="AC214" i="8"/>
  <c r="AC215" i="8"/>
  <c r="AC216" i="8"/>
  <c r="AC217" i="8"/>
  <c r="AC218" i="8"/>
  <c r="AC219" i="8"/>
  <c r="AC220" i="8"/>
  <c r="AC221" i="8"/>
  <c r="AC222" i="8"/>
  <c r="AC223" i="8"/>
  <c r="AC224" i="8"/>
  <c r="AC225" i="8"/>
  <c r="AC226" i="8"/>
  <c r="AC227" i="8"/>
  <c r="AC228" i="8"/>
  <c r="AC229" i="8"/>
  <c r="AC230" i="8"/>
  <c r="AC231" i="8"/>
  <c r="AC232" i="8"/>
  <c r="AC233" i="8"/>
  <c r="AC234" i="8"/>
  <c r="AC235" i="8"/>
  <c r="AC236" i="8"/>
  <c r="AC237" i="8"/>
  <c r="AC238" i="8"/>
  <c r="AC239" i="8"/>
  <c r="AC240" i="8"/>
  <c r="AC241" i="8"/>
  <c r="AC242" i="8"/>
  <c r="AC243" i="8"/>
  <c r="AC244" i="8"/>
  <c r="AC245" i="8"/>
  <c r="AC246" i="8"/>
  <c r="AC247" i="8"/>
  <c r="AC248" i="8"/>
  <c r="AC249" i="8"/>
  <c r="AC250" i="8"/>
  <c r="AC251" i="8"/>
  <c r="AC252" i="8"/>
  <c r="AC253" i="8"/>
  <c r="AC254" i="8"/>
  <c r="AC255" i="8"/>
  <c r="AC256" i="8"/>
  <c r="AC257" i="8"/>
  <c r="AC258" i="8"/>
  <c r="AC259" i="8"/>
  <c r="AC260" i="8"/>
  <c r="AC261" i="8"/>
  <c r="AC262" i="8"/>
  <c r="AC263" i="8"/>
  <c r="AC264" i="8"/>
  <c r="AC265" i="8"/>
  <c r="AC266" i="8"/>
  <c r="AC267" i="8"/>
  <c r="AC268" i="8"/>
  <c r="AC269" i="8"/>
  <c r="AC270" i="8"/>
  <c r="AC271" i="8"/>
  <c r="AC272" i="8"/>
  <c r="AC273" i="8"/>
  <c r="AC274" i="8"/>
  <c r="AC275" i="8"/>
  <c r="AC276" i="8"/>
  <c r="AC277" i="8"/>
  <c r="AC278" i="8"/>
  <c r="AC279" i="8"/>
  <c r="AC280" i="8"/>
  <c r="AC281" i="8"/>
  <c r="AC282" i="8"/>
  <c r="AC283" i="8"/>
  <c r="AC284" i="8"/>
  <c r="AC285" i="8"/>
  <c r="AC286" i="8"/>
  <c r="AC287" i="8"/>
  <c r="AC288" i="8"/>
  <c r="AC289" i="8"/>
  <c r="AC290" i="8"/>
  <c r="AC291" i="8"/>
  <c r="AC292" i="8"/>
  <c r="AC293" i="8"/>
  <c r="AC294" i="8"/>
  <c r="AC295" i="8"/>
  <c r="AC296" i="8"/>
  <c r="AC297" i="8"/>
  <c r="AC298" i="8"/>
  <c r="AC299" i="8"/>
  <c r="AC300" i="8"/>
  <c r="AC301" i="8"/>
  <c r="AC302" i="8"/>
  <c r="AC303" i="8"/>
  <c r="AC304" i="8"/>
  <c r="AC305" i="8"/>
  <c r="AC306" i="8"/>
  <c r="AC307" i="8"/>
  <c r="AC308" i="8"/>
  <c r="AC309" i="8"/>
  <c r="AC310" i="8"/>
  <c r="AC311" i="8"/>
  <c r="AC312" i="8"/>
  <c r="AC313" i="8"/>
  <c r="AC314" i="8"/>
  <c r="AC315" i="8"/>
  <c r="AC316" i="8"/>
  <c r="AC317" i="8"/>
  <c r="AC318" i="8"/>
  <c r="AC319" i="8"/>
  <c r="AC320" i="8"/>
  <c r="AC321" i="8"/>
  <c r="AC322" i="8"/>
  <c r="AC323" i="8"/>
  <c r="AC324" i="8"/>
  <c r="AC325" i="8"/>
  <c r="AC326" i="8"/>
  <c r="AC327" i="8"/>
  <c r="AC328" i="8"/>
  <c r="AC329" i="8"/>
  <c r="AC330" i="8"/>
  <c r="AC331" i="8"/>
  <c r="AC332" i="8"/>
  <c r="AC333" i="8"/>
  <c r="AC334" i="8"/>
  <c r="AC335" i="8"/>
  <c r="AC336" i="8"/>
  <c r="AC337" i="8"/>
  <c r="AC338" i="8"/>
  <c r="AC339" i="8"/>
  <c r="AC340" i="8"/>
  <c r="AC341" i="8"/>
  <c r="AC342" i="8"/>
  <c r="AC343" i="8"/>
  <c r="AC344" i="8"/>
  <c r="AC345" i="8"/>
  <c r="AC346" i="8"/>
  <c r="AC347" i="8"/>
  <c r="AC348" i="8"/>
  <c r="AC349" i="8"/>
  <c r="AC350" i="8"/>
  <c r="AC351" i="8"/>
  <c r="AC352" i="8"/>
  <c r="AC353" i="8"/>
  <c r="AC354" i="8"/>
  <c r="AC355" i="8"/>
  <c r="AC356" i="8"/>
  <c r="AC357" i="8"/>
  <c r="AC358" i="8"/>
  <c r="AC359" i="8"/>
  <c r="AC360" i="8"/>
  <c r="AC361" i="8"/>
  <c r="AC362" i="8"/>
  <c r="AC363" i="8"/>
  <c r="AC364" i="8"/>
  <c r="AC365" i="8"/>
  <c r="AC366" i="8"/>
  <c r="AC367" i="8"/>
  <c r="AC368" i="8"/>
  <c r="AC369" i="8"/>
  <c r="AC370" i="8"/>
  <c r="AC371" i="8"/>
  <c r="AC372" i="8"/>
  <c r="AC373" i="8"/>
  <c r="AC374" i="8"/>
  <c r="AC375" i="8"/>
  <c r="AC376" i="8"/>
  <c r="AC377" i="8"/>
  <c r="AC378" i="8"/>
  <c r="AC379" i="8"/>
  <c r="AC380" i="8"/>
  <c r="AC381" i="8"/>
  <c r="AC382" i="8"/>
  <c r="AC383" i="8"/>
  <c r="AC384" i="8"/>
  <c r="AC385" i="8"/>
  <c r="AC386" i="8"/>
  <c r="AC387" i="8"/>
  <c r="AC388" i="8"/>
  <c r="AC389" i="8"/>
  <c r="AC390" i="8"/>
  <c r="AC391" i="8"/>
  <c r="AC392" i="8"/>
  <c r="AC393" i="8"/>
  <c r="AC394" i="8"/>
  <c r="AC395" i="8"/>
  <c r="AC396" i="8"/>
  <c r="AC397" i="8"/>
  <c r="AC398" i="8"/>
  <c r="AC399" i="8"/>
  <c r="AC400" i="8"/>
  <c r="AC401" i="8"/>
  <c r="AC402" i="8"/>
  <c r="AC403" i="8"/>
  <c r="AC404" i="8"/>
  <c r="AC405" i="8"/>
  <c r="AC406" i="8"/>
  <c r="AC407" i="8"/>
  <c r="AC408" i="8"/>
  <c r="AC409" i="8"/>
  <c r="AC410" i="8"/>
  <c r="AC411" i="8"/>
  <c r="AC412" i="8"/>
  <c r="AC413" i="8"/>
  <c r="AC414" i="8"/>
  <c r="AC415" i="8"/>
  <c r="AC416" i="8"/>
  <c r="AC417" i="8"/>
  <c r="AC418" i="8"/>
  <c r="AC419" i="8"/>
  <c r="AC420" i="8"/>
  <c r="AC421" i="8"/>
  <c r="AC422" i="8"/>
  <c r="AC423" i="8"/>
  <c r="AC424" i="8"/>
  <c r="AC425" i="8"/>
  <c r="AC426" i="8"/>
  <c r="AC427" i="8"/>
  <c r="AC428" i="8"/>
  <c r="AC429" i="8"/>
  <c r="AC430" i="8"/>
  <c r="AC431" i="8"/>
  <c r="AC432" i="8"/>
  <c r="AC433" i="8"/>
  <c r="AC434" i="8"/>
  <c r="AC435" i="8"/>
  <c r="AC436" i="8"/>
  <c r="AC437" i="8"/>
  <c r="AC438" i="8"/>
  <c r="AC439" i="8"/>
  <c r="AC440" i="8"/>
  <c r="AC441" i="8"/>
  <c r="AC442" i="8"/>
  <c r="AC443" i="8"/>
  <c r="AC444" i="8"/>
  <c r="AC445" i="8"/>
  <c r="AC446" i="8"/>
  <c r="AC447" i="8"/>
  <c r="AC448" i="8"/>
  <c r="AC449" i="8"/>
  <c r="AC450" i="8"/>
  <c r="AC451" i="8"/>
  <c r="AC452" i="8"/>
  <c r="AC453" i="8"/>
  <c r="AC454" i="8"/>
  <c r="AC455" i="8"/>
  <c r="AC456" i="8"/>
  <c r="AC457" i="8"/>
  <c r="AC458" i="8"/>
  <c r="AC459" i="8"/>
  <c r="AC460" i="8"/>
  <c r="AC461" i="8"/>
  <c r="AC462" i="8"/>
  <c r="AC463" i="8"/>
  <c r="AC464" i="8"/>
  <c r="AC465" i="8"/>
  <c r="AC466" i="8"/>
  <c r="AC467" i="8"/>
  <c r="AC468" i="8"/>
  <c r="AC469" i="8"/>
  <c r="AC470" i="8"/>
  <c r="AC471" i="8"/>
  <c r="AC472" i="8"/>
  <c r="AC473" i="8"/>
  <c r="AC474" i="8"/>
  <c r="AC475" i="8"/>
  <c r="AC476" i="8"/>
  <c r="AC477" i="8"/>
  <c r="AC478" i="8"/>
  <c r="AC479" i="8"/>
  <c r="AC480" i="8"/>
  <c r="AC481" i="8"/>
  <c r="AC482" i="8"/>
  <c r="AC483" i="8"/>
  <c r="AC484" i="8"/>
  <c r="AC485" i="8"/>
  <c r="AC486" i="8"/>
  <c r="AC487" i="8"/>
  <c r="AC488" i="8"/>
  <c r="AC489" i="8"/>
  <c r="AC490" i="8"/>
  <c r="AC491" i="8"/>
  <c r="AC492" i="8"/>
  <c r="AC493" i="8"/>
  <c r="AC494" i="8"/>
  <c r="AC495" i="8"/>
  <c r="AC496" i="8"/>
  <c r="AC497" i="8"/>
  <c r="AC498" i="8"/>
  <c r="AC499" i="8"/>
  <c r="AC500" i="8"/>
  <c r="AC501" i="8"/>
  <c r="AC502" i="8"/>
  <c r="AC503" i="8"/>
  <c r="AC504" i="8"/>
  <c r="AC505" i="8"/>
  <c r="AC506" i="8"/>
  <c r="AC507" i="8"/>
  <c r="AC508" i="8"/>
  <c r="AC509" i="8"/>
  <c r="AC510" i="8"/>
  <c r="AC511" i="8"/>
  <c r="AC512" i="8"/>
  <c r="AC513" i="8"/>
  <c r="AC514" i="8"/>
  <c r="AC515" i="8"/>
  <c r="AC516" i="8"/>
  <c r="AC517" i="8"/>
  <c r="AC518" i="8"/>
  <c r="AC519" i="8"/>
  <c r="AC520" i="8"/>
  <c r="AC521" i="8"/>
  <c r="AC522" i="8"/>
  <c r="AC523" i="8"/>
  <c r="AC524" i="8"/>
  <c r="AC525" i="8"/>
  <c r="AC526" i="8"/>
  <c r="AC527" i="8"/>
  <c r="AC528" i="8"/>
  <c r="AC529" i="8"/>
  <c r="AC530" i="8"/>
  <c r="AC531" i="8"/>
  <c r="AC532" i="8"/>
  <c r="AC533" i="8"/>
  <c r="AC534" i="8"/>
  <c r="AC535" i="8"/>
  <c r="AC536" i="8"/>
  <c r="AC537" i="8"/>
  <c r="AC538" i="8"/>
  <c r="AC539" i="8"/>
  <c r="AC540" i="8"/>
  <c r="AC541" i="8"/>
  <c r="AC542" i="8"/>
  <c r="AC543" i="8"/>
  <c r="AC544" i="8"/>
  <c r="AC545" i="8"/>
  <c r="AC546" i="8"/>
  <c r="AC547" i="8"/>
  <c r="AC548" i="8"/>
  <c r="AC549" i="8"/>
  <c r="AC550" i="8"/>
  <c r="AC551" i="8"/>
  <c r="AC552" i="8"/>
  <c r="AC553" i="8"/>
  <c r="AC554" i="8"/>
  <c r="AC555" i="8"/>
  <c r="AC556" i="8"/>
  <c r="AC557" i="8"/>
  <c r="AC558" i="8"/>
  <c r="AC559" i="8"/>
  <c r="AC560" i="8"/>
  <c r="AC561" i="8"/>
  <c r="AC562" i="8"/>
  <c r="AC563" i="8"/>
  <c r="AC564" i="8"/>
  <c r="AC565" i="8"/>
  <c r="AC566" i="8"/>
  <c r="AC567" i="8"/>
  <c r="AC568" i="8"/>
  <c r="AC2" i="8"/>
  <c r="AB3" i="8"/>
  <c r="AB4" i="8"/>
  <c r="AB5" i="8"/>
  <c r="AB6" i="8"/>
  <c r="AB7" i="8"/>
  <c r="AB8" i="8"/>
  <c r="AB9" i="8"/>
  <c r="AB10" i="8"/>
  <c r="AB11" i="8"/>
  <c r="AB12" i="8"/>
  <c r="AB13" i="8"/>
  <c r="AB14" i="8"/>
  <c r="AB15" i="8"/>
  <c r="AB16" i="8"/>
  <c r="AB17" i="8"/>
  <c r="AB18" i="8"/>
  <c r="AB19" i="8"/>
  <c r="AB20" i="8"/>
  <c r="AB21" i="8"/>
  <c r="AB22" i="8"/>
  <c r="AB23" i="8"/>
  <c r="AB24" i="8"/>
  <c r="AB25" i="8"/>
  <c r="AB26" i="8"/>
  <c r="AB27" i="8"/>
  <c r="AB28" i="8"/>
  <c r="AB29" i="8"/>
  <c r="AB30" i="8"/>
  <c r="AB31" i="8"/>
  <c r="AB32" i="8"/>
  <c r="AB33" i="8"/>
  <c r="AB34" i="8"/>
  <c r="AB35" i="8"/>
  <c r="AB36" i="8"/>
  <c r="AB37" i="8"/>
  <c r="AB38" i="8"/>
  <c r="AB39" i="8"/>
  <c r="AB40" i="8"/>
  <c r="AB41" i="8"/>
  <c r="AB42" i="8"/>
  <c r="AB43" i="8"/>
  <c r="AB44" i="8"/>
  <c r="AB45" i="8"/>
  <c r="AB46" i="8"/>
  <c r="AB47" i="8"/>
  <c r="AB48" i="8"/>
  <c r="AB49" i="8"/>
  <c r="AB50" i="8"/>
  <c r="AB51" i="8"/>
  <c r="AB52" i="8"/>
  <c r="AB53" i="8"/>
  <c r="AB54" i="8"/>
  <c r="AB55" i="8"/>
  <c r="AB56" i="8"/>
  <c r="AB57" i="8"/>
  <c r="AB58" i="8"/>
  <c r="AB59" i="8"/>
  <c r="AB60" i="8"/>
  <c r="AB61" i="8"/>
  <c r="AB62" i="8"/>
  <c r="AB63" i="8"/>
  <c r="AB64" i="8"/>
  <c r="AB65" i="8"/>
  <c r="AB66" i="8"/>
  <c r="AB67" i="8"/>
  <c r="AB68" i="8"/>
  <c r="AB69" i="8"/>
  <c r="AB70" i="8"/>
  <c r="AB71" i="8"/>
  <c r="AB72" i="8"/>
  <c r="AB73" i="8"/>
  <c r="AB74" i="8"/>
  <c r="AB75" i="8"/>
  <c r="AB76" i="8"/>
  <c r="AB77" i="8"/>
  <c r="AB78" i="8"/>
  <c r="AB79" i="8"/>
  <c r="AB80" i="8"/>
  <c r="AB81" i="8"/>
  <c r="AB82" i="8"/>
  <c r="AB83" i="8"/>
  <c r="AB84" i="8"/>
  <c r="AB85" i="8"/>
  <c r="AB86" i="8"/>
  <c r="AB87" i="8"/>
  <c r="AB88" i="8"/>
  <c r="AB89" i="8"/>
  <c r="AB90" i="8"/>
  <c r="AB91" i="8"/>
  <c r="AB92" i="8"/>
  <c r="AB93" i="8"/>
  <c r="AB94" i="8"/>
  <c r="AB95" i="8"/>
  <c r="AB96" i="8"/>
  <c r="AB97" i="8"/>
  <c r="AB98" i="8"/>
  <c r="AB99" i="8"/>
  <c r="AB100" i="8"/>
  <c r="AB101" i="8"/>
  <c r="AB102" i="8"/>
  <c r="AB103" i="8"/>
  <c r="AB104" i="8"/>
  <c r="AB105" i="8"/>
  <c r="AB106" i="8"/>
  <c r="AB107" i="8"/>
  <c r="AB108" i="8"/>
  <c r="AB109" i="8"/>
  <c r="AB110" i="8"/>
  <c r="AB111" i="8"/>
  <c r="AB112" i="8"/>
  <c r="AB113" i="8"/>
  <c r="AB114" i="8"/>
  <c r="AB115" i="8"/>
  <c r="AB116" i="8"/>
  <c r="AB117" i="8"/>
  <c r="AB118" i="8"/>
  <c r="AB119" i="8"/>
  <c r="AB120" i="8"/>
  <c r="AB121" i="8"/>
  <c r="AB122" i="8"/>
  <c r="AB123" i="8"/>
  <c r="AB124" i="8"/>
  <c r="AB125" i="8"/>
  <c r="AB126" i="8"/>
  <c r="AB127" i="8"/>
  <c r="AB128" i="8"/>
  <c r="AB129" i="8"/>
  <c r="AB130" i="8"/>
  <c r="AB131" i="8"/>
  <c r="AB132" i="8"/>
  <c r="AB133" i="8"/>
  <c r="AB134" i="8"/>
  <c r="AB135" i="8"/>
  <c r="AB136" i="8"/>
  <c r="AB137" i="8"/>
  <c r="AB138" i="8"/>
  <c r="AB139" i="8"/>
  <c r="AB140" i="8"/>
  <c r="AB141" i="8"/>
  <c r="AB142" i="8"/>
  <c r="AB143" i="8"/>
  <c r="AB144" i="8"/>
  <c r="AB145" i="8"/>
  <c r="AB146" i="8"/>
  <c r="AB147" i="8"/>
  <c r="AB148" i="8"/>
  <c r="AB149" i="8"/>
  <c r="AB150" i="8"/>
  <c r="AB151" i="8"/>
  <c r="AB152" i="8"/>
  <c r="AB153" i="8"/>
  <c r="AB154" i="8"/>
  <c r="AB155" i="8"/>
  <c r="AB156" i="8"/>
  <c r="AB157" i="8"/>
  <c r="AB158" i="8"/>
  <c r="AB159" i="8"/>
  <c r="AB160" i="8"/>
  <c r="AB161" i="8"/>
  <c r="AB162" i="8"/>
  <c r="AB163" i="8"/>
  <c r="AB164" i="8"/>
  <c r="AB165" i="8"/>
  <c r="AB166" i="8"/>
  <c r="AB167" i="8"/>
  <c r="AB168" i="8"/>
  <c r="AB169" i="8"/>
  <c r="AB170" i="8"/>
  <c r="AB171" i="8"/>
  <c r="AB172" i="8"/>
  <c r="AB173" i="8"/>
  <c r="AB174" i="8"/>
  <c r="AB175" i="8"/>
  <c r="AB176" i="8"/>
  <c r="AB177" i="8"/>
  <c r="AB178" i="8"/>
  <c r="AB179" i="8"/>
  <c r="AB180" i="8"/>
  <c r="AB181" i="8"/>
  <c r="AB182" i="8"/>
  <c r="AB183" i="8"/>
  <c r="AB184" i="8"/>
  <c r="AB185" i="8"/>
  <c r="AB186" i="8"/>
  <c r="AB187" i="8"/>
  <c r="AB188" i="8"/>
  <c r="AB189" i="8"/>
  <c r="AB190" i="8"/>
  <c r="AB191" i="8"/>
  <c r="AB192" i="8"/>
  <c r="AB193" i="8"/>
  <c r="AB194" i="8"/>
  <c r="AB195" i="8"/>
  <c r="AB196" i="8"/>
  <c r="AB197" i="8"/>
  <c r="AB198" i="8"/>
  <c r="AB199" i="8"/>
  <c r="AB200" i="8"/>
  <c r="AB201" i="8"/>
  <c r="AB202" i="8"/>
  <c r="AB203" i="8"/>
  <c r="AB204" i="8"/>
  <c r="AB205" i="8"/>
  <c r="AB206" i="8"/>
  <c r="AB207" i="8"/>
  <c r="AB208" i="8"/>
  <c r="AB209" i="8"/>
  <c r="AB210" i="8"/>
  <c r="AB211" i="8"/>
  <c r="AB212" i="8"/>
  <c r="AB213" i="8"/>
  <c r="AB214" i="8"/>
  <c r="AB215" i="8"/>
  <c r="AB216" i="8"/>
  <c r="AB217" i="8"/>
  <c r="AB218" i="8"/>
  <c r="AB219" i="8"/>
  <c r="AB220" i="8"/>
  <c r="AB221" i="8"/>
  <c r="AB222" i="8"/>
  <c r="AB223" i="8"/>
  <c r="AB224" i="8"/>
  <c r="AB225" i="8"/>
  <c r="AB226" i="8"/>
  <c r="AB227" i="8"/>
  <c r="AB228" i="8"/>
  <c r="AB229" i="8"/>
  <c r="AB230" i="8"/>
  <c r="AB231" i="8"/>
  <c r="AB232" i="8"/>
  <c r="AB233" i="8"/>
  <c r="AB234" i="8"/>
  <c r="AB235" i="8"/>
  <c r="AB236" i="8"/>
  <c r="AB237" i="8"/>
  <c r="AB238" i="8"/>
  <c r="AB239" i="8"/>
  <c r="AB240" i="8"/>
  <c r="AB241" i="8"/>
  <c r="AB242" i="8"/>
  <c r="AB243" i="8"/>
  <c r="AB244" i="8"/>
  <c r="AB245" i="8"/>
  <c r="AB246" i="8"/>
  <c r="AB247" i="8"/>
  <c r="AB248" i="8"/>
  <c r="AB249" i="8"/>
  <c r="AB250" i="8"/>
  <c r="AB251" i="8"/>
  <c r="AB252" i="8"/>
  <c r="AB253" i="8"/>
  <c r="AB254" i="8"/>
  <c r="AB255" i="8"/>
  <c r="AB256" i="8"/>
  <c r="AB257" i="8"/>
  <c r="AB258" i="8"/>
  <c r="AB259" i="8"/>
  <c r="AB260" i="8"/>
  <c r="AB261" i="8"/>
  <c r="AB262" i="8"/>
  <c r="AB263" i="8"/>
  <c r="AB264" i="8"/>
  <c r="AB265" i="8"/>
  <c r="AB266" i="8"/>
  <c r="AB267" i="8"/>
  <c r="AB268" i="8"/>
  <c r="AB269" i="8"/>
  <c r="AB270" i="8"/>
  <c r="AB271" i="8"/>
  <c r="AB272" i="8"/>
  <c r="AB273" i="8"/>
  <c r="AB274" i="8"/>
  <c r="AB275" i="8"/>
  <c r="AB276" i="8"/>
  <c r="AB277" i="8"/>
  <c r="AB278" i="8"/>
  <c r="AB279" i="8"/>
  <c r="AB280" i="8"/>
  <c r="AB281" i="8"/>
  <c r="AB282" i="8"/>
  <c r="AB283" i="8"/>
  <c r="AB284" i="8"/>
  <c r="AB285" i="8"/>
  <c r="AB286" i="8"/>
  <c r="AB287" i="8"/>
  <c r="AB288" i="8"/>
  <c r="AB289" i="8"/>
  <c r="AB290" i="8"/>
  <c r="AB291" i="8"/>
  <c r="AB292" i="8"/>
  <c r="AB293" i="8"/>
  <c r="AB294" i="8"/>
  <c r="AB295" i="8"/>
  <c r="AB296" i="8"/>
  <c r="AB297" i="8"/>
  <c r="AB298" i="8"/>
  <c r="AB299" i="8"/>
  <c r="AB300" i="8"/>
  <c r="AB301" i="8"/>
  <c r="AB302" i="8"/>
  <c r="AB303" i="8"/>
  <c r="AB304" i="8"/>
  <c r="AB305" i="8"/>
  <c r="AB306" i="8"/>
  <c r="AB307" i="8"/>
  <c r="AB308" i="8"/>
  <c r="AB309" i="8"/>
  <c r="AB310" i="8"/>
  <c r="AB311" i="8"/>
  <c r="AB312" i="8"/>
  <c r="AB313" i="8"/>
  <c r="AB314" i="8"/>
  <c r="AB315" i="8"/>
  <c r="AB316" i="8"/>
  <c r="AB317" i="8"/>
  <c r="AB318" i="8"/>
  <c r="AB319" i="8"/>
  <c r="AB320" i="8"/>
  <c r="AB321" i="8"/>
  <c r="AB322" i="8"/>
  <c r="AB323" i="8"/>
  <c r="AB324" i="8"/>
  <c r="AB325" i="8"/>
  <c r="AB326" i="8"/>
  <c r="AB327" i="8"/>
  <c r="AB328" i="8"/>
  <c r="AB329" i="8"/>
  <c r="AB330" i="8"/>
  <c r="AB331" i="8"/>
  <c r="AB332" i="8"/>
  <c r="AB333" i="8"/>
  <c r="AB334" i="8"/>
  <c r="AB335" i="8"/>
  <c r="AB336" i="8"/>
  <c r="AB337" i="8"/>
  <c r="AB338" i="8"/>
  <c r="AB339" i="8"/>
  <c r="AB340" i="8"/>
  <c r="AB341" i="8"/>
  <c r="AB342" i="8"/>
  <c r="AB343" i="8"/>
  <c r="AB344" i="8"/>
  <c r="AB345" i="8"/>
  <c r="AB346" i="8"/>
  <c r="AB347" i="8"/>
  <c r="AB348" i="8"/>
  <c r="AB349" i="8"/>
  <c r="AB350" i="8"/>
  <c r="AB351" i="8"/>
  <c r="AB352" i="8"/>
  <c r="AB353" i="8"/>
  <c r="AB354" i="8"/>
  <c r="AB355" i="8"/>
  <c r="AB356" i="8"/>
  <c r="AB357" i="8"/>
  <c r="AB358" i="8"/>
  <c r="AB359" i="8"/>
  <c r="AB360" i="8"/>
  <c r="AB361" i="8"/>
  <c r="AB362" i="8"/>
  <c r="AB363" i="8"/>
  <c r="AB364" i="8"/>
  <c r="AB365" i="8"/>
  <c r="AB366" i="8"/>
  <c r="AB367" i="8"/>
  <c r="AB368" i="8"/>
  <c r="AB369" i="8"/>
  <c r="AB370" i="8"/>
  <c r="AB371" i="8"/>
  <c r="AB372" i="8"/>
  <c r="AB373" i="8"/>
  <c r="AB374" i="8"/>
  <c r="AB375" i="8"/>
  <c r="AB376" i="8"/>
  <c r="AB377" i="8"/>
  <c r="AB378" i="8"/>
  <c r="AB379" i="8"/>
  <c r="AB380" i="8"/>
  <c r="AB381" i="8"/>
  <c r="AB382" i="8"/>
  <c r="AB383" i="8"/>
  <c r="AB384" i="8"/>
  <c r="AB385" i="8"/>
  <c r="AB386" i="8"/>
  <c r="AB387" i="8"/>
  <c r="AB388" i="8"/>
  <c r="AB389" i="8"/>
  <c r="AB390" i="8"/>
  <c r="AB391" i="8"/>
  <c r="AB392" i="8"/>
  <c r="AB393" i="8"/>
  <c r="AB394" i="8"/>
  <c r="AB395" i="8"/>
  <c r="AB396" i="8"/>
  <c r="AB397" i="8"/>
  <c r="AB398" i="8"/>
  <c r="AB399" i="8"/>
  <c r="AB400" i="8"/>
  <c r="AB401" i="8"/>
  <c r="AB402" i="8"/>
  <c r="AB403" i="8"/>
  <c r="AB404" i="8"/>
  <c r="AB405" i="8"/>
  <c r="AB406" i="8"/>
  <c r="AB407" i="8"/>
  <c r="AB408" i="8"/>
  <c r="AB409" i="8"/>
  <c r="AB410" i="8"/>
  <c r="AB411" i="8"/>
  <c r="AB412" i="8"/>
  <c r="AB413" i="8"/>
  <c r="AB414" i="8"/>
  <c r="AB415" i="8"/>
  <c r="AB416" i="8"/>
  <c r="AB417" i="8"/>
  <c r="AB418" i="8"/>
  <c r="AB419" i="8"/>
  <c r="AB420" i="8"/>
  <c r="AB421" i="8"/>
  <c r="AB422" i="8"/>
  <c r="AB423" i="8"/>
  <c r="AB424" i="8"/>
  <c r="AB425" i="8"/>
  <c r="AB426" i="8"/>
  <c r="AB427" i="8"/>
  <c r="AB428" i="8"/>
  <c r="AB429" i="8"/>
  <c r="AB430" i="8"/>
  <c r="AB431" i="8"/>
  <c r="AB432" i="8"/>
  <c r="AB433" i="8"/>
  <c r="AB434" i="8"/>
  <c r="AB435" i="8"/>
  <c r="AB436" i="8"/>
  <c r="AB437" i="8"/>
  <c r="AB438" i="8"/>
  <c r="AB439" i="8"/>
  <c r="AB440" i="8"/>
  <c r="AB441" i="8"/>
  <c r="AB442" i="8"/>
  <c r="AB443" i="8"/>
  <c r="AB444" i="8"/>
  <c r="AB445" i="8"/>
  <c r="AB446" i="8"/>
  <c r="AB447" i="8"/>
  <c r="AB448" i="8"/>
  <c r="AB449" i="8"/>
  <c r="AB450" i="8"/>
  <c r="AB451" i="8"/>
  <c r="AB452" i="8"/>
  <c r="AB453" i="8"/>
  <c r="AB454" i="8"/>
  <c r="AB455" i="8"/>
  <c r="AB456" i="8"/>
  <c r="AB457" i="8"/>
  <c r="AB458" i="8"/>
  <c r="AB459" i="8"/>
  <c r="AB460" i="8"/>
  <c r="AB461" i="8"/>
  <c r="AB462" i="8"/>
  <c r="AB463" i="8"/>
  <c r="AB464" i="8"/>
  <c r="AB465" i="8"/>
  <c r="AB466" i="8"/>
  <c r="AB467" i="8"/>
  <c r="AB468" i="8"/>
  <c r="AB469" i="8"/>
  <c r="AB470" i="8"/>
  <c r="AB471" i="8"/>
  <c r="AB472" i="8"/>
  <c r="AB473" i="8"/>
  <c r="AB474" i="8"/>
  <c r="AB475" i="8"/>
  <c r="AB476" i="8"/>
  <c r="AB477" i="8"/>
  <c r="AB478" i="8"/>
  <c r="AB479" i="8"/>
  <c r="AB480" i="8"/>
  <c r="AB481" i="8"/>
  <c r="AB482" i="8"/>
  <c r="AB483" i="8"/>
  <c r="AB484" i="8"/>
  <c r="AB485" i="8"/>
  <c r="AB486" i="8"/>
  <c r="AB487" i="8"/>
  <c r="AB488" i="8"/>
  <c r="AB489" i="8"/>
  <c r="AB490" i="8"/>
  <c r="AB491" i="8"/>
  <c r="AB492" i="8"/>
  <c r="AB493" i="8"/>
  <c r="AB494" i="8"/>
  <c r="AB495" i="8"/>
  <c r="AB496" i="8"/>
  <c r="AB497" i="8"/>
  <c r="AB498" i="8"/>
  <c r="AB499" i="8"/>
  <c r="AB500" i="8"/>
  <c r="AB501" i="8"/>
  <c r="AB502" i="8"/>
  <c r="AB503" i="8"/>
  <c r="AB504" i="8"/>
  <c r="AB505" i="8"/>
  <c r="AB506" i="8"/>
  <c r="AB507" i="8"/>
  <c r="AB508" i="8"/>
  <c r="AB509" i="8"/>
  <c r="AB510" i="8"/>
  <c r="AB511" i="8"/>
  <c r="AB512" i="8"/>
  <c r="AB513" i="8"/>
  <c r="AB514" i="8"/>
  <c r="AB515" i="8"/>
  <c r="AB516" i="8"/>
  <c r="AB517" i="8"/>
  <c r="AB518" i="8"/>
  <c r="AB519" i="8"/>
  <c r="AB520" i="8"/>
  <c r="AB521" i="8"/>
  <c r="AB522" i="8"/>
  <c r="AB523" i="8"/>
  <c r="AB524" i="8"/>
  <c r="AB525" i="8"/>
  <c r="AB526" i="8"/>
  <c r="AB527" i="8"/>
  <c r="AB528" i="8"/>
  <c r="AB529" i="8"/>
  <c r="AB530" i="8"/>
  <c r="AB531" i="8"/>
  <c r="AB532" i="8"/>
  <c r="AB533" i="8"/>
  <c r="AB534" i="8"/>
  <c r="AB535" i="8"/>
  <c r="AB536" i="8"/>
  <c r="AB537" i="8"/>
  <c r="AB538" i="8"/>
  <c r="AB539" i="8"/>
  <c r="AB540" i="8"/>
  <c r="AB541" i="8"/>
  <c r="AB542" i="8"/>
  <c r="AB543" i="8"/>
  <c r="AB544" i="8"/>
  <c r="AB545" i="8"/>
  <c r="AB546" i="8"/>
  <c r="AB547" i="8"/>
  <c r="AB548" i="8"/>
  <c r="AB549" i="8"/>
  <c r="AB550" i="8"/>
  <c r="AB551" i="8"/>
  <c r="AB552" i="8"/>
  <c r="AB553" i="8"/>
  <c r="AB554" i="8"/>
  <c r="AB555" i="8"/>
  <c r="AB556" i="8"/>
  <c r="AB557" i="8"/>
  <c r="AB558" i="8"/>
  <c r="AB559" i="8"/>
  <c r="AB560" i="8"/>
  <c r="AB561" i="8"/>
  <c r="AB562" i="8"/>
  <c r="AB563" i="8"/>
  <c r="AB564" i="8"/>
  <c r="AB565" i="8"/>
  <c r="AB566" i="8"/>
  <c r="AB567" i="8"/>
  <c r="AB568" i="8"/>
  <c r="AB2" i="8"/>
  <c r="AA3" i="8"/>
  <c r="AA4" i="8"/>
  <c r="AA5" i="8"/>
  <c r="AA6" i="8"/>
  <c r="AA7" i="8"/>
  <c r="AA8" i="8"/>
  <c r="AA9" i="8"/>
  <c r="AA10" i="8"/>
  <c r="AA11" i="8"/>
  <c r="AA12" i="8"/>
  <c r="AA13" i="8"/>
  <c r="AA14" i="8"/>
  <c r="AA15" i="8"/>
  <c r="AA16" i="8"/>
  <c r="AA17" i="8"/>
  <c r="AA18" i="8"/>
  <c r="AA19" i="8"/>
  <c r="AA20" i="8"/>
  <c r="AA21" i="8"/>
  <c r="AA22" i="8"/>
  <c r="AA23" i="8"/>
  <c r="AA24" i="8"/>
  <c r="AA25" i="8"/>
  <c r="AA26" i="8"/>
  <c r="AA27" i="8"/>
  <c r="AA28" i="8"/>
  <c r="AA29" i="8"/>
  <c r="AA30" i="8"/>
  <c r="AA31" i="8"/>
  <c r="AA32" i="8"/>
  <c r="AA33" i="8"/>
  <c r="AA34" i="8"/>
  <c r="AA35" i="8"/>
  <c r="AA36" i="8"/>
  <c r="AA37" i="8"/>
  <c r="AA38" i="8"/>
  <c r="AA39" i="8"/>
  <c r="AA40" i="8"/>
  <c r="AA41" i="8"/>
  <c r="AA42" i="8"/>
  <c r="AA43" i="8"/>
  <c r="AA44" i="8"/>
  <c r="AA45" i="8"/>
  <c r="AA46" i="8"/>
  <c r="AA47" i="8"/>
  <c r="AA48" i="8"/>
  <c r="AA49" i="8"/>
  <c r="AA50" i="8"/>
  <c r="AA51" i="8"/>
  <c r="AA52" i="8"/>
  <c r="AA53" i="8"/>
  <c r="AA54" i="8"/>
  <c r="AA55" i="8"/>
  <c r="AA56" i="8"/>
  <c r="AA57" i="8"/>
  <c r="AA58" i="8"/>
  <c r="AA59" i="8"/>
  <c r="AA60" i="8"/>
  <c r="AA61" i="8"/>
  <c r="AA62" i="8"/>
  <c r="AA63" i="8"/>
  <c r="AA64" i="8"/>
  <c r="AA65" i="8"/>
  <c r="AA66" i="8"/>
  <c r="AA67" i="8"/>
  <c r="AA68" i="8"/>
  <c r="AA69" i="8"/>
  <c r="AA70" i="8"/>
  <c r="AA71" i="8"/>
  <c r="AA72" i="8"/>
  <c r="AA73" i="8"/>
  <c r="AA74" i="8"/>
  <c r="AA75" i="8"/>
  <c r="AA76" i="8"/>
  <c r="AA77" i="8"/>
  <c r="AA78" i="8"/>
  <c r="AA79" i="8"/>
  <c r="AA80" i="8"/>
  <c r="AA81" i="8"/>
  <c r="AA82" i="8"/>
  <c r="AA83" i="8"/>
  <c r="AA84" i="8"/>
  <c r="AA85" i="8"/>
  <c r="AA86" i="8"/>
  <c r="AA87" i="8"/>
  <c r="AA88" i="8"/>
  <c r="AA89" i="8"/>
  <c r="AA90" i="8"/>
  <c r="AA91" i="8"/>
  <c r="AA92" i="8"/>
  <c r="AA93" i="8"/>
  <c r="AA94" i="8"/>
  <c r="AA95" i="8"/>
  <c r="AA96" i="8"/>
  <c r="AA97" i="8"/>
  <c r="AA98" i="8"/>
  <c r="AA99" i="8"/>
  <c r="AA100" i="8"/>
  <c r="AA101" i="8"/>
  <c r="AA102" i="8"/>
  <c r="AA103" i="8"/>
  <c r="AA104" i="8"/>
  <c r="AA105" i="8"/>
  <c r="AA106" i="8"/>
  <c r="AA107" i="8"/>
  <c r="AA108" i="8"/>
  <c r="AA109" i="8"/>
  <c r="AA110" i="8"/>
  <c r="AA111" i="8"/>
  <c r="AA112" i="8"/>
  <c r="AA113" i="8"/>
  <c r="AA114" i="8"/>
  <c r="AA115" i="8"/>
  <c r="AA116" i="8"/>
  <c r="AA117" i="8"/>
  <c r="AA118" i="8"/>
  <c r="AA119" i="8"/>
  <c r="AA120" i="8"/>
  <c r="AA121" i="8"/>
  <c r="AA122" i="8"/>
  <c r="AA123" i="8"/>
  <c r="AA124" i="8"/>
  <c r="AA125" i="8"/>
  <c r="AA126" i="8"/>
  <c r="AA127" i="8"/>
  <c r="AA128" i="8"/>
  <c r="AA129" i="8"/>
  <c r="AA130" i="8"/>
  <c r="AA131" i="8"/>
  <c r="AA132" i="8"/>
  <c r="AA133" i="8"/>
  <c r="AA134" i="8"/>
  <c r="AA135" i="8"/>
  <c r="AA136" i="8"/>
  <c r="AA137" i="8"/>
  <c r="AA138" i="8"/>
  <c r="AA139" i="8"/>
  <c r="AA140" i="8"/>
  <c r="AA141" i="8"/>
  <c r="AA142" i="8"/>
  <c r="AA143" i="8"/>
  <c r="AA144" i="8"/>
  <c r="AA145" i="8"/>
  <c r="AA146" i="8"/>
  <c r="AA147" i="8"/>
  <c r="AA148" i="8"/>
  <c r="AA149" i="8"/>
  <c r="AA150" i="8"/>
  <c r="AA151" i="8"/>
  <c r="AA152" i="8"/>
  <c r="AA153" i="8"/>
  <c r="AA154" i="8"/>
  <c r="AA155" i="8"/>
  <c r="AA156" i="8"/>
  <c r="AA157" i="8"/>
  <c r="AA158" i="8"/>
  <c r="AA159" i="8"/>
  <c r="AA160" i="8"/>
  <c r="AA161" i="8"/>
  <c r="AA162" i="8"/>
  <c r="AA163" i="8"/>
  <c r="AA164" i="8"/>
  <c r="AA165" i="8"/>
  <c r="AA166" i="8"/>
  <c r="AA167" i="8"/>
  <c r="AA168" i="8"/>
  <c r="AA169" i="8"/>
  <c r="AA170" i="8"/>
  <c r="AA171" i="8"/>
  <c r="AA172" i="8"/>
  <c r="AA173" i="8"/>
  <c r="AA174" i="8"/>
  <c r="AA175" i="8"/>
  <c r="AA176" i="8"/>
  <c r="AA177" i="8"/>
  <c r="AA178" i="8"/>
  <c r="AA179" i="8"/>
  <c r="AA180" i="8"/>
  <c r="AA181" i="8"/>
  <c r="AA182" i="8"/>
  <c r="AA183" i="8"/>
  <c r="AA184" i="8"/>
  <c r="AA185" i="8"/>
  <c r="AA186" i="8"/>
  <c r="AA187" i="8"/>
  <c r="AA188" i="8"/>
  <c r="AA189" i="8"/>
  <c r="AA190" i="8"/>
  <c r="AA191" i="8"/>
  <c r="AA192" i="8"/>
  <c r="AA193" i="8"/>
  <c r="AA194" i="8"/>
  <c r="AA195" i="8"/>
  <c r="AA196" i="8"/>
  <c r="AA197" i="8"/>
  <c r="AA198" i="8"/>
  <c r="AA199" i="8"/>
  <c r="AA200" i="8"/>
  <c r="AA201" i="8"/>
  <c r="AA202" i="8"/>
  <c r="AA203" i="8"/>
  <c r="AA204" i="8"/>
  <c r="AA205" i="8"/>
  <c r="AA206" i="8"/>
  <c r="AA207" i="8"/>
  <c r="AA208" i="8"/>
  <c r="AA209" i="8"/>
  <c r="AA210" i="8"/>
  <c r="AA211" i="8"/>
  <c r="AA212" i="8"/>
  <c r="AA213" i="8"/>
  <c r="AA214" i="8"/>
  <c r="AA215" i="8"/>
  <c r="AA216" i="8"/>
  <c r="AA217" i="8"/>
  <c r="AA218" i="8"/>
  <c r="AA219" i="8"/>
  <c r="AA220" i="8"/>
  <c r="AA221" i="8"/>
  <c r="AA222" i="8"/>
  <c r="AA223" i="8"/>
  <c r="AA224" i="8"/>
  <c r="AA225" i="8"/>
  <c r="AA226" i="8"/>
  <c r="AA227" i="8"/>
  <c r="AA228" i="8"/>
  <c r="AA229" i="8"/>
  <c r="AA230" i="8"/>
  <c r="AA231" i="8"/>
  <c r="AA232" i="8"/>
  <c r="AA233" i="8"/>
  <c r="AA234" i="8"/>
  <c r="AA235" i="8"/>
  <c r="AA236" i="8"/>
  <c r="AA237" i="8"/>
  <c r="AA238" i="8"/>
  <c r="AA239" i="8"/>
  <c r="AA240" i="8"/>
  <c r="AA241" i="8"/>
  <c r="AA242" i="8"/>
  <c r="AA243" i="8"/>
  <c r="AA244" i="8"/>
  <c r="AA245" i="8"/>
  <c r="AA246" i="8"/>
  <c r="AA247" i="8"/>
  <c r="AA248" i="8"/>
  <c r="AA249" i="8"/>
  <c r="AA250" i="8"/>
  <c r="AA251" i="8"/>
  <c r="AA252" i="8"/>
  <c r="AA253" i="8"/>
  <c r="AA254" i="8"/>
  <c r="AA255" i="8"/>
  <c r="AA256" i="8"/>
  <c r="AA257" i="8"/>
  <c r="AA258" i="8"/>
  <c r="AA259" i="8"/>
  <c r="AA260" i="8"/>
  <c r="AA261" i="8"/>
  <c r="AA262" i="8"/>
  <c r="AA263" i="8"/>
  <c r="AA264" i="8"/>
  <c r="AA265" i="8"/>
  <c r="AA266" i="8"/>
  <c r="AA267" i="8"/>
  <c r="AA268" i="8"/>
  <c r="AA269" i="8"/>
  <c r="AA270" i="8"/>
  <c r="AA271" i="8"/>
  <c r="AA272" i="8"/>
  <c r="AA273" i="8"/>
  <c r="AA274" i="8"/>
  <c r="AA275" i="8"/>
  <c r="AA276" i="8"/>
  <c r="AA277" i="8"/>
  <c r="AA278" i="8"/>
  <c r="AA279" i="8"/>
  <c r="AA280" i="8"/>
  <c r="AA281" i="8"/>
  <c r="AA282" i="8"/>
  <c r="AA283" i="8"/>
  <c r="AA284" i="8"/>
  <c r="AA285" i="8"/>
  <c r="AA286" i="8"/>
  <c r="AA287" i="8"/>
  <c r="AA288" i="8"/>
  <c r="AA289" i="8"/>
  <c r="AA290" i="8"/>
  <c r="AA291" i="8"/>
  <c r="AA292" i="8"/>
  <c r="AA293" i="8"/>
  <c r="AA294" i="8"/>
  <c r="AA295" i="8"/>
  <c r="AA296" i="8"/>
  <c r="AA297" i="8"/>
  <c r="AA298" i="8"/>
  <c r="AA299" i="8"/>
  <c r="AA300" i="8"/>
  <c r="AA301" i="8"/>
  <c r="AA302" i="8"/>
  <c r="AA303" i="8"/>
  <c r="AA304" i="8"/>
  <c r="AA305" i="8"/>
  <c r="AA306" i="8"/>
  <c r="AA307" i="8"/>
  <c r="AA308" i="8"/>
  <c r="AA309" i="8"/>
  <c r="AA310" i="8"/>
  <c r="AA311" i="8"/>
  <c r="AA312" i="8"/>
  <c r="AA313" i="8"/>
  <c r="AA314" i="8"/>
  <c r="AA315" i="8"/>
  <c r="AA316" i="8"/>
  <c r="AA317" i="8"/>
  <c r="AA318" i="8"/>
  <c r="AA319" i="8"/>
  <c r="AA320" i="8"/>
  <c r="AA321" i="8"/>
  <c r="AA322" i="8"/>
  <c r="AA323" i="8"/>
  <c r="AA324" i="8"/>
  <c r="AA325" i="8"/>
  <c r="AA326" i="8"/>
  <c r="AA327" i="8"/>
  <c r="AA328" i="8"/>
  <c r="AA329" i="8"/>
  <c r="AA330" i="8"/>
  <c r="AA331" i="8"/>
  <c r="AA332" i="8"/>
  <c r="AA333" i="8"/>
  <c r="AA334" i="8"/>
  <c r="AA335" i="8"/>
  <c r="AA336" i="8"/>
  <c r="AA337" i="8"/>
  <c r="AA338" i="8"/>
  <c r="AA339" i="8"/>
  <c r="AA340" i="8"/>
  <c r="AA341" i="8"/>
  <c r="AA342" i="8"/>
  <c r="AA343" i="8"/>
  <c r="AA344" i="8"/>
  <c r="AA345" i="8"/>
  <c r="AA346" i="8"/>
  <c r="AA347" i="8"/>
  <c r="AA348" i="8"/>
  <c r="AA349" i="8"/>
  <c r="AA350" i="8"/>
  <c r="AA351" i="8"/>
  <c r="AA352" i="8"/>
  <c r="AA353" i="8"/>
  <c r="AA354" i="8"/>
  <c r="AA355" i="8"/>
  <c r="AA356" i="8"/>
  <c r="AA357" i="8"/>
  <c r="AA358" i="8"/>
  <c r="AA359" i="8"/>
  <c r="AA360" i="8"/>
  <c r="AA361" i="8"/>
  <c r="AA362" i="8"/>
  <c r="AA363" i="8"/>
  <c r="AA364" i="8"/>
  <c r="AA365" i="8"/>
  <c r="AA366" i="8"/>
  <c r="AA367" i="8"/>
  <c r="AA368" i="8"/>
  <c r="AA369" i="8"/>
  <c r="AA370" i="8"/>
  <c r="AA371" i="8"/>
  <c r="AA372" i="8"/>
  <c r="AA373" i="8"/>
  <c r="AA374" i="8"/>
  <c r="AA375" i="8"/>
  <c r="AA376" i="8"/>
  <c r="AA377" i="8"/>
  <c r="AA378" i="8"/>
  <c r="AA379" i="8"/>
  <c r="AA380" i="8"/>
  <c r="AA381" i="8"/>
  <c r="AA382" i="8"/>
  <c r="AA383" i="8"/>
  <c r="AA384" i="8"/>
  <c r="AA385" i="8"/>
  <c r="AA386" i="8"/>
  <c r="AA387" i="8"/>
  <c r="AA388" i="8"/>
  <c r="AA389" i="8"/>
  <c r="AA390" i="8"/>
  <c r="AA391" i="8"/>
  <c r="AA392" i="8"/>
  <c r="AA393" i="8"/>
  <c r="AA394" i="8"/>
  <c r="AA395" i="8"/>
  <c r="AA396" i="8"/>
  <c r="AA397" i="8"/>
  <c r="AA398" i="8"/>
  <c r="AA399" i="8"/>
  <c r="AA400" i="8"/>
  <c r="AA401" i="8"/>
  <c r="AA402" i="8"/>
  <c r="AA403" i="8"/>
  <c r="AA404" i="8"/>
  <c r="AA405" i="8"/>
  <c r="AA406" i="8"/>
  <c r="AA407" i="8"/>
  <c r="AA408" i="8"/>
  <c r="AA409" i="8"/>
  <c r="AA410" i="8"/>
  <c r="AA411" i="8"/>
  <c r="AA412" i="8"/>
  <c r="AA413" i="8"/>
  <c r="AA414" i="8"/>
  <c r="AA415" i="8"/>
  <c r="AA416" i="8"/>
  <c r="AA417" i="8"/>
  <c r="AA418" i="8"/>
  <c r="AA419" i="8"/>
  <c r="AA420" i="8"/>
  <c r="AA421" i="8"/>
  <c r="AA422" i="8"/>
  <c r="AA423" i="8"/>
  <c r="AA424" i="8"/>
  <c r="AA425" i="8"/>
  <c r="AA426" i="8"/>
  <c r="AA427" i="8"/>
  <c r="AA428" i="8"/>
  <c r="AA429" i="8"/>
  <c r="AA430" i="8"/>
  <c r="AA431" i="8"/>
  <c r="AA432" i="8"/>
  <c r="AA433" i="8"/>
  <c r="AA434" i="8"/>
  <c r="AA435" i="8"/>
  <c r="AA436" i="8"/>
  <c r="AA437" i="8"/>
  <c r="AA438" i="8"/>
  <c r="AA439" i="8"/>
  <c r="AA440" i="8"/>
  <c r="AA441" i="8"/>
  <c r="AA442" i="8"/>
  <c r="AA443" i="8"/>
  <c r="AA444" i="8"/>
  <c r="AA445" i="8"/>
  <c r="AA446" i="8"/>
  <c r="AA447" i="8"/>
  <c r="AA448" i="8"/>
  <c r="AA449" i="8"/>
  <c r="AA450" i="8"/>
  <c r="AA451" i="8"/>
  <c r="AA452" i="8"/>
  <c r="AA453" i="8"/>
  <c r="AA454" i="8"/>
  <c r="AA455" i="8"/>
  <c r="AA456" i="8"/>
  <c r="AA457" i="8"/>
  <c r="AA458" i="8"/>
  <c r="AA459" i="8"/>
  <c r="AA460" i="8"/>
  <c r="AA461" i="8"/>
  <c r="AA462" i="8"/>
  <c r="AA463" i="8"/>
  <c r="AA464" i="8"/>
  <c r="AA465" i="8"/>
  <c r="AA466" i="8"/>
  <c r="AA467" i="8"/>
  <c r="AA468" i="8"/>
  <c r="AA469" i="8"/>
  <c r="AA470" i="8"/>
  <c r="AA471" i="8"/>
  <c r="AA472" i="8"/>
  <c r="AA473" i="8"/>
  <c r="AA474" i="8"/>
  <c r="AA475" i="8"/>
  <c r="AA476" i="8"/>
  <c r="AA477" i="8"/>
  <c r="AA478" i="8"/>
  <c r="AA479" i="8"/>
  <c r="AA480" i="8"/>
  <c r="AA481" i="8"/>
  <c r="AA482" i="8"/>
  <c r="AA483" i="8"/>
  <c r="AA484" i="8"/>
  <c r="AA485" i="8"/>
  <c r="AA486" i="8"/>
  <c r="AA487" i="8"/>
  <c r="AA488" i="8"/>
  <c r="AA489" i="8"/>
  <c r="AA490" i="8"/>
  <c r="AA491" i="8"/>
  <c r="AA492" i="8"/>
  <c r="AA493" i="8"/>
  <c r="AA494" i="8"/>
  <c r="AA495" i="8"/>
  <c r="AA496" i="8"/>
  <c r="AA497" i="8"/>
  <c r="AA498" i="8"/>
  <c r="AA499" i="8"/>
  <c r="AA500" i="8"/>
  <c r="AA501" i="8"/>
  <c r="AA502" i="8"/>
  <c r="AA503" i="8"/>
  <c r="AA504" i="8"/>
  <c r="AA505" i="8"/>
  <c r="AA506" i="8"/>
  <c r="AA507" i="8"/>
  <c r="AA508" i="8"/>
  <c r="AA509" i="8"/>
  <c r="AA510" i="8"/>
  <c r="AA511" i="8"/>
  <c r="AA512" i="8"/>
  <c r="AA513" i="8"/>
  <c r="AA514" i="8"/>
  <c r="AA515" i="8"/>
  <c r="AA516" i="8"/>
  <c r="AA517" i="8"/>
  <c r="AA518" i="8"/>
  <c r="AA519" i="8"/>
  <c r="AA520" i="8"/>
  <c r="AA521" i="8"/>
  <c r="AA522" i="8"/>
  <c r="AA523" i="8"/>
  <c r="AA524" i="8"/>
  <c r="AA525" i="8"/>
  <c r="AA526" i="8"/>
  <c r="AA527" i="8"/>
  <c r="AA528" i="8"/>
  <c r="AA529" i="8"/>
  <c r="AA530" i="8"/>
  <c r="AA531" i="8"/>
  <c r="AA532" i="8"/>
  <c r="AA533" i="8"/>
  <c r="AA534" i="8"/>
  <c r="AA535" i="8"/>
  <c r="AA536" i="8"/>
  <c r="AA537" i="8"/>
  <c r="AA538" i="8"/>
  <c r="AA539" i="8"/>
  <c r="AA540" i="8"/>
  <c r="AA541" i="8"/>
  <c r="AA542" i="8"/>
  <c r="AA543" i="8"/>
  <c r="AA544" i="8"/>
  <c r="AA545" i="8"/>
  <c r="AA546" i="8"/>
  <c r="AA547" i="8"/>
  <c r="AA548" i="8"/>
  <c r="AA549" i="8"/>
  <c r="AA550" i="8"/>
  <c r="AA551" i="8"/>
  <c r="AA552" i="8"/>
  <c r="AA553" i="8"/>
  <c r="AA554" i="8"/>
  <c r="AA555" i="8"/>
  <c r="AA556" i="8"/>
  <c r="AA557" i="8"/>
  <c r="AA558" i="8"/>
  <c r="AA559" i="8"/>
  <c r="AA560" i="8"/>
  <c r="AA561" i="8"/>
  <c r="AA562" i="8"/>
  <c r="AA563" i="8"/>
  <c r="AA564" i="8"/>
  <c r="AA565" i="8"/>
  <c r="AA566" i="8"/>
  <c r="AA567" i="8"/>
  <c r="AA568" i="8"/>
  <c r="AA2" i="8"/>
  <c r="B6" i="13" l="1"/>
  <c r="C6" i="13" s="1"/>
  <c r="D6" i="13" s="1"/>
  <c r="E6" i="13" s="1"/>
  <c r="F6" i="13" s="1"/>
  <c r="G6" i="13" s="1"/>
  <c r="H6" i="13" s="1"/>
  <c r="I6" i="13" s="1"/>
  <c r="J6" i="13" s="1"/>
  <c r="K6" i="13" s="1"/>
  <c r="L6" i="13" s="1"/>
  <c r="M6" i="13" s="1"/>
  <c r="B5" i="13"/>
  <c r="B6" i="11"/>
  <c r="C6" i="11" s="1"/>
  <c r="D6" i="11" s="1"/>
  <c r="E6" i="11" s="1"/>
  <c r="F6" i="11" s="1"/>
  <c r="G6" i="11" s="1"/>
  <c r="H6" i="11" s="1"/>
  <c r="I6" i="11" s="1"/>
  <c r="J6" i="11" s="1"/>
  <c r="K6" i="11" s="1"/>
  <c r="L6" i="11" s="1"/>
  <c r="M6" i="11" s="1"/>
  <c r="B7" i="13" l="1"/>
  <c r="C5" i="13"/>
  <c r="D5" i="13" l="1"/>
  <c r="C7" i="13"/>
  <c r="C7" i="11"/>
  <c r="D5" i="11"/>
  <c r="E5" i="11" l="1"/>
  <c r="D7" i="11"/>
  <c r="E5" i="13"/>
  <c r="D7" i="13"/>
  <c r="F5" i="11" l="1"/>
  <c r="E7" i="11"/>
  <c r="E7" i="13"/>
  <c r="F5" i="13"/>
  <c r="F7" i="13" l="1"/>
  <c r="G5" i="13"/>
  <c r="G5" i="11"/>
  <c r="F7" i="11"/>
  <c r="H5" i="11" l="1"/>
  <c r="G7" i="11"/>
  <c r="H5" i="13"/>
  <c r="G7" i="13"/>
  <c r="I5" i="11" l="1"/>
  <c r="H7" i="11"/>
  <c r="I5" i="13"/>
  <c r="H7" i="13"/>
  <c r="I7" i="13" l="1"/>
  <c r="J5" i="13"/>
  <c r="J5" i="11"/>
  <c r="I7" i="11"/>
  <c r="K5" i="11" l="1"/>
  <c r="J7" i="11"/>
  <c r="K5" i="13"/>
  <c r="J7" i="13"/>
  <c r="L5" i="13" l="1"/>
  <c r="K7" i="13"/>
  <c r="L5" i="11"/>
  <c r="K7" i="11"/>
  <c r="M5" i="11" l="1"/>
  <c r="M7" i="11" s="1"/>
  <c r="L7" i="11"/>
  <c r="M5" i="13"/>
  <c r="M7" i="13" s="1"/>
  <c r="L7" i="13"/>
</calcChain>
</file>

<file path=xl/sharedStrings.xml><?xml version="1.0" encoding="utf-8"?>
<sst xmlns="http://schemas.openxmlformats.org/spreadsheetml/2006/main" count="6767" uniqueCount="595">
  <si>
    <t>BS</t>
  </si>
  <si>
    <t>EOR_3</t>
  </si>
  <si>
    <t>EX_Month</t>
  </si>
  <si>
    <t>FCA</t>
  </si>
  <si>
    <t>MDEP</t>
  </si>
  <si>
    <t>OA</t>
  </si>
  <si>
    <t>BA</t>
  </si>
  <si>
    <t>SAG</t>
  </si>
  <si>
    <t>Source</t>
  </si>
  <si>
    <t>AFP_Target</t>
  </si>
  <si>
    <t>AFP</t>
  </si>
  <si>
    <t>ALLOT</t>
  </si>
  <si>
    <t>COMMIT</t>
  </si>
  <si>
    <t>OBLIG</t>
  </si>
  <si>
    <t>EXPENSE</t>
  </si>
  <si>
    <t>DISB</t>
  </si>
  <si>
    <t>SAG_DESC</t>
  </si>
  <si>
    <t>PRGM</t>
  </si>
  <si>
    <t>OC</t>
  </si>
  <si>
    <t>SP_OC</t>
  </si>
  <si>
    <t>Commodity</t>
  </si>
  <si>
    <t>Command</t>
  </si>
  <si>
    <t>PE6</t>
  </si>
  <si>
    <t>802</t>
  </si>
  <si>
    <t>Fund(GFEBS)</t>
  </si>
  <si>
    <t>BS-1</t>
  </si>
  <si>
    <t>BA-3</t>
  </si>
  <si>
    <t>272</t>
  </si>
  <si>
    <t>SAG_DESC-17</t>
  </si>
  <si>
    <t>HURR</t>
  </si>
  <si>
    <t>SP_OC-2</t>
  </si>
  <si>
    <t>432</t>
  </si>
  <si>
    <t>SAG_DESC-54</t>
  </si>
  <si>
    <t>493</t>
  </si>
  <si>
    <t>SAG_DESC-21</t>
  </si>
  <si>
    <t>331</t>
  </si>
  <si>
    <t>SAG_DESC-9</t>
  </si>
  <si>
    <t>BA-6</t>
  </si>
  <si>
    <t>122</t>
  </si>
  <si>
    <t>SAG_DESC-48</t>
  </si>
  <si>
    <t>370</t>
  </si>
  <si>
    <t>SAG_DESC-32</t>
  </si>
  <si>
    <t>673</t>
  </si>
  <si>
    <t>SAG_DESC-50</t>
  </si>
  <si>
    <t>422</t>
  </si>
  <si>
    <t>SAG_DESC-42</t>
  </si>
  <si>
    <t>411</t>
  </si>
  <si>
    <t>SAG_DESC-36</t>
  </si>
  <si>
    <t>622</t>
  </si>
  <si>
    <t>SAG_DESC-30</t>
  </si>
  <si>
    <t>201910</t>
  </si>
  <si>
    <t>Source-4</t>
  </si>
  <si>
    <t>ERI</t>
  </si>
  <si>
    <t>SP_OC-1</t>
  </si>
  <si>
    <t>SP_OC-3</t>
  </si>
  <si>
    <t>SUPP</t>
  </si>
  <si>
    <t>137</t>
  </si>
  <si>
    <t>SAG_DESC-5</t>
  </si>
  <si>
    <t>BA-2</t>
  </si>
  <si>
    <t>353</t>
  </si>
  <si>
    <t>SAG_DESC-24</t>
  </si>
  <si>
    <t>Unknown</t>
  </si>
  <si>
    <t>012</t>
  </si>
  <si>
    <t>SAG_DESC-8</t>
  </si>
  <si>
    <t>022</t>
  </si>
  <si>
    <t>SAG_DESC-2</t>
  </si>
  <si>
    <t>144</t>
  </si>
  <si>
    <t>SAG_DESC-31</t>
  </si>
  <si>
    <t>423</t>
  </si>
  <si>
    <t>SAG_DESC-29</t>
  </si>
  <si>
    <t>437</t>
  </si>
  <si>
    <t>SAG_DESC-12</t>
  </si>
  <si>
    <t>ARMY</t>
  </si>
  <si>
    <t>SAG_DESC-34</t>
  </si>
  <si>
    <t>USARPAC</t>
  </si>
  <si>
    <t>335</t>
  </si>
  <si>
    <t>SAG_DESC-10</t>
  </si>
  <si>
    <t>421</t>
  </si>
  <si>
    <t>SAG_DESC-47</t>
  </si>
  <si>
    <t>OA-8</t>
  </si>
  <si>
    <t>OA-10</t>
  </si>
  <si>
    <t>OA-31</t>
  </si>
  <si>
    <t>OA-35</t>
  </si>
  <si>
    <t>201911</t>
  </si>
  <si>
    <t>201912</t>
  </si>
  <si>
    <t>202001</t>
  </si>
  <si>
    <t>202002</t>
  </si>
  <si>
    <t>202003</t>
  </si>
  <si>
    <t>202004</t>
  </si>
  <si>
    <t>BASE</t>
  </si>
  <si>
    <t>202005</t>
  </si>
  <si>
    <t>202006</t>
  </si>
  <si>
    <t>202007</t>
  </si>
  <si>
    <t>202008</t>
  </si>
  <si>
    <t>202009</t>
  </si>
  <si>
    <t>EOR_3-2</t>
  </si>
  <si>
    <t>Source-1</t>
  </si>
  <si>
    <t>EOR_3-3</t>
  </si>
  <si>
    <t>OA_Number</t>
  </si>
  <si>
    <t>Defense Agency</t>
  </si>
  <si>
    <t>DMA (Defense Media Activity), formerly American Forces Information Service (AFIS)</t>
  </si>
  <si>
    <t>Army Corps of Engineers (COE)</t>
  </si>
  <si>
    <t>DSWA</t>
  </si>
  <si>
    <t>Defense Intelligence Agency (DIA)  This DOA is for customer business only.  It is not a funded DOA.</t>
  </si>
  <si>
    <t>11 Wing-Departmental (FY2006 and subsequent)</t>
  </si>
  <si>
    <t>USA Military Academy</t>
  </si>
  <si>
    <t>USA National Guard Bureau (NG)</t>
  </si>
  <si>
    <t>PEO AMMO</t>
  </si>
  <si>
    <t>PEO CCS</t>
  </si>
  <si>
    <t>PEO STRI</t>
  </si>
  <si>
    <t>Secretary of the Army</t>
  </si>
  <si>
    <t>Office of the Chief Army Reserves</t>
  </si>
  <si>
    <t>USA Intelligence and Security Command (INSCOM)</t>
  </si>
  <si>
    <t>Defense Acquisition University (DAU)</t>
  </si>
  <si>
    <t>National Defense University (NDU)</t>
  </si>
  <si>
    <t>COMMANDER IMCOM</t>
  </si>
  <si>
    <t>Air Force Center for Environmental Excellence (FY05 and prior)</t>
  </si>
  <si>
    <t>SAF/SMB (currency)</t>
  </si>
  <si>
    <t>Military Traffic Management Command (MTMC)</t>
  </si>
  <si>
    <t xml:space="preserve">USA Strategic Defense Command </t>
  </si>
  <si>
    <t>USA Recruiting Command (USAREC)</t>
  </si>
  <si>
    <t>Military District of Washington (MDW)</t>
  </si>
  <si>
    <t>US Army Test and Evaluation Command (ATEC)</t>
  </si>
  <si>
    <t>Joint Warfighting Command</t>
  </si>
  <si>
    <t>11 Wing-Departmental (FY2004 and prior)</t>
  </si>
  <si>
    <t>Air Intelligence Agency</t>
  </si>
  <si>
    <t>Air Force Materiel Command</t>
  </si>
  <si>
    <t>Air Force Military Personnel Command (FY05 and prior)</t>
  </si>
  <si>
    <t>USA Special Operations Command (USASOC)</t>
  </si>
  <si>
    <t>Air Force Central Command</t>
  </si>
  <si>
    <t>JTF Capital Region  Medical</t>
  </si>
  <si>
    <t xml:space="preserve">HQ, Air Force Technical Applications Center (AFTAC) </t>
  </si>
  <si>
    <t>Air Force Office of Special Investigations (FY05 and prior)</t>
  </si>
  <si>
    <t>Air Force AA (FY05 and prior)</t>
  </si>
  <si>
    <t>USA Training &amp; Doctrine Command (TRADOC)</t>
  </si>
  <si>
    <t>PEO Intelligence/Electronic Warfare (IEW)</t>
  </si>
  <si>
    <t>PEO AVIATION</t>
  </si>
  <si>
    <t>PEO Missiles and Space</t>
  </si>
  <si>
    <t>PEO Missile Defense (FY05 and prior)</t>
  </si>
  <si>
    <t>Joint Program Management Biological Defense</t>
  </si>
  <si>
    <t>Program Manager Chemical Demilitarization</t>
  </si>
  <si>
    <t>USA Communications &amp; Electronics Command (CECOM)</t>
  </si>
  <si>
    <t>USA Missile Command (MICOM)</t>
  </si>
  <si>
    <t>USA Industrial Operations Command (IOC)</t>
  </si>
  <si>
    <t>Air University</t>
  </si>
  <si>
    <t>USA Test &amp; Evaluation Command (TECOM)</t>
  </si>
  <si>
    <t>USA Materiel Command (AMC)</t>
  </si>
  <si>
    <t>USA Tank Automotive Command (TACOM)</t>
  </si>
  <si>
    <t>USA Soldier Systems Command (SSC)</t>
  </si>
  <si>
    <t>USA Aviation &amp; Troop Command (ATCOM)</t>
  </si>
  <si>
    <t>USA Research Laboratory (ARL)</t>
  </si>
  <si>
    <t>USA Chemical/Biological Defense Agency (CBDA)</t>
  </si>
  <si>
    <t>US Transportation Command (USTRANSCOM)</t>
  </si>
  <si>
    <t>USA Medical Command (MEDCOM)</t>
  </si>
  <si>
    <t>USA Forces Command (FORCOM)</t>
  </si>
  <si>
    <t>Eighth US Army Korea</t>
  </si>
  <si>
    <t>SAF/FMB</t>
  </si>
  <si>
    <t>US Air Force Europe</t>
  </si>
  <si>
    <t>Air Force Safety Agency</t>
  </si>
  <si>
    <t>USA Pacific Command (WESCOM)</t>
  </si>
  <si>
    <t>FMS add-on for Contract/Administrative Surcharges</t>
  </si>
  <si>
    <t>USA South (SOUCOM)</t>
  </si>
  <si>
    <t>US SOUTHCOM OA 86</t>
  </si>
  <si>
    <t>Air Force Security Assistance and Training (AFSAT)</t>
  </si>
  <si>
    <t>USA Europe &amp; 7th Army (USAREUR)</t>
  </si>
  <si>
    <t>FMS add-on for Logistical Support Charges</t>
  </si>
  <si>
    <t>US AFRICAN COMMAND</t>
  </si>
  <si>
    <t>US Air Force Academy</t>
  </si>
  <si>
    <t>USA European Command (EUCOM)</t>
  </si>
  <si>
    <t>DFAS-DE Recorded Balances for Suspended Research/Unmatched Disbursements</t>
  </si>
  <si>
    <t>SOCOM Regional Central Receiving Point</t>
  </si>
  <si>
    <t>Defense Contract Audit Agency (DCAA)</t>
  </si>
  <si>
    <t>Missile Defense Agency (MDA)</t>
  </si>
  <si>
    <t>Defense Business Transformation Agency (DBTA) HQ</t>
  </si>
  <si>
    <t>Counterintelligence Field Activity (CIFA)</t>
  </si>
  <si>
    <t>Office of Civilian and Military Program of the Uniformed Services (OCHAMPUS)</t>
  </si>
  <si>
    <t>Central Imagery Office</t>
  </si>
  <si>
    <t>DFAS Cleveland</t>
  </si>
  <si>
    <t>Defense Commissary Agency (DECA)</t>
  </si>
  <si>
    <t>USSOCOM-Comparative Testing Program</t>
  </si>
  <si>
    <t>Defense Security Cooperative Agency (DSCA)</t>
  </si>
  <si>
    <t>Defense Personnel Accounting Agency (DPAA)</t>
  </si>
  <si>
    <t>Defense Human Resources Activity (DHRA)</t>
  </si>
  <si>
    <t>International Security Course Program (ISCP)</t>
  </si>
  <si>
    <t>DOD Education Activity (DODEA)</t>
  </si>
  <si>
    <t>Defense Threat Resource Management Center</t>
  </si>
  <si>
    <t>DODEA Europe Service Center</t>
  </si>
  <si>
    <t>DODEA Pacific Service Center</t>
  </si>
  <si>
    <t>Space Command (ET)</t>
  </si>
  <si>
    <t>Air Force Communication Agency</t>
  </si>
  <si>
    <t>Director, Air National Guard</t>
  </si>
  <si>
    <t>HQ, Air Force Reserve/FMA</t>
  </si>
  <si>
    <t>North Command</t>
  </si>
  <si>
    <t>US Strategic Command (STRATCOM)</t>
  </si>
  <si>
    <t>Air Force News Agency</t>
  </si>
  <si>
    <t>USAF FM (OA-FA)</t>
  </si>
  <si>
    <t>Air Education &amp; Training Command (AETC)</t>
  </si>
  <si>
    <t>Air Mobility Command</t>
  </si>
  <si>
    <t>Pacific Air Force</t>
  </si>
  <si>
    <t>HQ, Air Combat Command (ACC)</t>
  </si>
  <si>
    <t>Air Force Installation Mission Support Center (AFIMSC)</t>
  </si>
  <si>
    <t>USAF Space Command</t>
  </si>
  <si>
    <t>HQ, Air Force Civil Engineering Support Agency (AFCESA)</t>
  </si>
  <si>
    <t>HQ, Air Force Personnel Center (AFPC)</t>
  </si>
  <si>
    <t>SAF/FMBMB</t>
  </si>
  <si>
    <t>DFAS-Denver/CFB</t>
  </si>
  <si>
    <t>Air Force National Guard (AFNG)</t>
  </si>
  <si>
    <t>Air Force Test and Evaluation Center</t>
  </si>
  <si>
    <t>HQ, Air Force Reserve (AFRES)</t>
  </si>
  <si>
    <t>Defense Finance &amp; Accounting Service (DFAS)</t>
  </si>
  <si>
    <t>HQ, USSPACECOM/FM</t>
  </si>
  <si>
    <t>Air Force DERF</t>
  </si>
  <si>
    <t>Air Intelligence</t>
  </si>
  <si>
    <t>Air Force Surgeon General</t>
  </si>
  <si>
    <t>JTF-CAP Med</t>
  </si>
  <si>
    <t>Defense Health Affairs</t>
  </si>
  <si>
    <t>Homeland Security Agency</t>
  </si>
  <si>
    <t>HSO Jax</t>
  </si>
  <si>
    <t>HSO Norfolk</t>
  </si>
  <si>
    <t>HSO SanDiego</t>
  </si>
  <si>
    <t>NEHC</t>
  </si>
  <si>
    <t>Naval Medical Educ And Training Command</t>
  </si>
  <si>
    <t>HSO Washington</t>
  </si>
  <si>
    <t>DOD Office of the Inspector General (DOD, OIG)</t>
  </si>
  <si>
    <t>Communication Information Services Activity (CISA - Formerly DISA)</t>
  </si>
  <si>
    <t>Defense Intelligence Agency (DIA)</t>
  </si>
  <si>
    <t>Defense Security Service (DSS)</t>
  </si>
  <si>
    <t>Joint C4ISR Battle Center (JBC)</t>
  </si>
  <si>
    <t>Organization of the Joint Chiefs of Staff (OJCS)</t>
  </si>
  <si>
    <t>Joint Simulation System</t>
  </si>
  <si>
    <t>Theater Air and Missile Defense Organization</t>
  </si>
  <si>
    <t>Air Force District of Washington (AFDW)</t>
  </si>
  <si>
    <t>Defense Contract Management District-West (DCMD)</t>
  </si>
  <si>
    <t>Defense Contract Management District-East (DCMD)</t>
  </si>
  <si>
    <t>Defense Contract Management District-International (DCMD)</t>
  </si>
  <si>
    <t>Defense Contract Management Command-Business Support Unit</t>
  </si>
  <si>
    <t>Defense Contract Management Command</t>
  </si>
  <si>
    <t>Defense Logistics Agency (DLA)</t>
  </si>
  <si>
    <t>Defense Mapping Agency (DMA)</t>
  </si>
  <si>
    <t>MOCAS</t>
  </si>
  <si>
    <t>Marine Corps Reserve (MCRES)</t>
  </si>
  <si>
    <t>Defense Medical Program Activity (TRICARE)</t>
  </si>
  <si>
    <t>National Geospatial-Intelligence Agency (NGA)</t>
  </si>
  <si>
    <t>Special Operations Pacific Command (PACOM)</t>
  </si>
  <si>
    <t>Director, Strategic Systems Program (SSP)</t>
  </si>
  <si>
    <t>Commander, Naval Air Systems Command (NAVAIR)</t>
  </si>
  <si>
    <t>Commander, Space &amp; Naval Special Warfare Command (SPAWAR)</t>
  </si>
  <si>
    <t>Joint Forces Command (JFCOM)</t>
  </si>
  <si>
    <t>Commander, US Naval Forces, Europe (NAVEUR) - FFC</t>
  </si>
  <si>
    <t>Commander, Naval Sea Systems Command (NAVSEA)</t>
  </si>
  <si>
    <t>Commander, Naval Supply Systems Command (NAVSUP)</t>
  </si>
  <si>
    <t>Chief, Bureau of Medicine (BUMED)</t>
  </si>
  <si>
    <t>Navy Systems Management Activity</t>
  </si>
  <si>
    <t>Department of the Navy/Assistant for Administration (DON/AA)</t>
  </si>
  <si>
    <t>Naval Communications &amp; Telecommunications Command (NCTC/TELCOM) -FFC</t>
  </si>
  <si>
    <t>Naval Security Group (SECGRU) - FFC</t>
  </si>
  <si>
    <t>Commander Navy Installations</t>
  </si>
  <si>
    <t>Commander, Naval Meteorology and Oceanography Command</t>
  </si>
  <si>
    <t>Commander, Naval Facilities Engineering Command (NAVFAC)</t>
  </si>
  <si>
    <t>Commandant of the Marine Corps (MC)</t>
  </si>
  <si>
    <t>Office of Naval Investigation (ONI)</t>
  </si>
  <si>
    <t>Bureau of Personnel (BUPERS)</t>
  </si>
  <si>
    <t>Commander, US Pacific Fleet (PACFLT)</t>
  </si>
  <si>
    <t>National Security Agency/Central Security Service (NSA/CSS)</t>
  </si>
  <si>
    <t>Chief of Naval Education &amp; Training (CNET) - BUPERS</t>
  </si>
  <si>
    <t>Defense Nuclear Agency (DNA)</t>
  </si>
  <si>
    <t>Fleet Forces Command (FFC)</t>
  </si>
  <si>
    <t>Office of Naval Research (ONR)</t>
  </si>
  <si>
    <t>Field Support Activity (FSA)</t>
  </si>
  <si>
    <t>Commander, Naval Reserve Forces (RESFOR)</t>
  </si>
  <si>
    <t>PEO Theater Air Defense</t>
  </si>
  <si>
    <t>PEO Strategic Systems Program</t>
  </si>
  <si>
    <t>PEO Mine Warfare ‘93</t>
  </si>
  <si>
    <t>PEO AEGIS Shipbuilding Program</t>
  </si>
  <si>
    <t>PEO Undersea Warfare ‘93</t>
  </si>
  <si>
    <t>Defense Contract Management Agency (DCMA)</t>
  </si>
  <si>
    <t>PEO Cruise Missile &amp; UAV Programs</t>
  </si>
  <si>
    <t>PEO Amphibious Assault Vehicle Program</t>
  </si>
  <si>
    <t>PEO Space, Communications &amp; Sensors</t>
  </si>
  <si>
    <t>PEO Submarines</t>
  </si>
  <si>
    <t>PEO ASW Aircraft &amp; Other Systems</t>
  </si>
  <si>
    <t>Defense Prisoner of War/Missing in Action Office</t>
  </si>
  <si>
    <t>PEO Tactical Aircraft</t>
  </si>
  <si>
    <t>Defense Advanced Research Projects Agency (ARPA)</t>
  </si>
  <si>
    <t>PM, Instrumentation Target &amp; Threat Simulation (ITTS), Aberdeen PG, MD</t>
  </si>
  <si>
    <t>Director, International Coop Program, Aberdeen PG, MD</t>
  </si>
  <si>
    <t>USSOCOM/PEO SRSE</t>
  </si>
  <si>
    <t>USSOCOM/PEO SRSE/PMC4/PMI/PMP</t>
  </si>
  <si>
    <t>SOAC/AE</t>
  </si>
  <si>
    <t>USOCOM/SOAL-MTPS (Inactive)</t>
  </si>
  <si>
    <t>Naval Special Warfare Command</t>
  </si>
  <si>
    <t>Secretary of Defense Activities</t>
  </si>
  <si>
    <t>US Special Operations Command (HQ ISSOCOM)</t>
  </si>
  <si>
    <t>USSOCOM/HQ Budget</t>
  </si>
  <si>
    <t>Joint Special Operations Command</t>
  </si>
  <si>
    <t>Air Force Special Operations Command (AFSOC)</t>
  </si>
  <si>
    <t>On-Site Inspection Agency (OSIA)</t>
  </si>
  <si>
    <t>USSOCOM, Other</t>
  </si>
  <si>
    <t>USSOCOM/SOAL-MTPS</t>
  </si>
  <si>
    <t>USSOCOM/ Program Manager Special Actions</t>
  </si>
  <si>
    <t>Defense Systems Management College</t>
  </si>
  <si>
    <t>USSOCOM/PEO Naval Systems</t>
  </si>
  <si>
    <t>US Special Operations Command (HQ SORR-RCBO)</t>
  </si>
  <si>
    <t>USSOCOM/PEO SOF  Warrior</t>
  </si>
  <si>
    <t>USSOCOM/PEO Special Programs</t>
  </si>
  <si>
    <t>USSOCOM/PEO Rotary Wing</t>
  </si>
  <si>
    <t>USSOCOM/J4</t>
  </si>
  <si>
    <t>USSOCOM/Science and  Technology</t>
  </si>
  <si>
    <t>USSOCOM/ Program Manager Comm &amp; Intel Support Sys</t>
  </si>
  <si>
    <t>USSOCOM/PEO SOFSA</t>
  </si>
  <si>
    <t>USSOCOM/PEO Fixed Wing</t>
  </si>
  <si>
    <t>Special Operations Command Europe (SOCEUR)</t>
  </si>
  <si>
    <t>USSOCOM/SORDAC Management</t>
  </si>
  <si>
    <t>MARSOC (Marine Special Operations Command)</t>
  </si>
  <si>
    <t>DHP NCR Medical Director-North</t>
  </si>
  <si>
    <t>Trust Fund Accounting and Reporting (TFAR)</t>
  </si>
  <si>
    <t>Defense Technical Information Center (DTIC)</t>
  </si>
  <si>
    <t>Defense Threat Reduction and Treaty Compliance Agency (DTRA)</t>
  </si>
  <si>
    <t>Defense Technology Security Administration (DTSA)</t>
  </si>
  <si>
    <t>Transfer to Transportation Department</t>
  </si>
  <si>
    <t>Unallocated</t>
  </si>
  <si>
    <t>Undistributed</t>
  </si>
  <si>
    <t>DISO</t>
  </si>
  <si>
    <t>Uniformed Services University of the Health Sciences (USUHS)</t>
  </si>
  <si>
    <t xml:space="preserve">Defense Contract Management Agency (DCMA) </t>
  </si>
  <si>
    <t>Washington Headquarters Service (WHS)</t>
  </si>
  <si>
    <t>7</t>
  </si>
  <si>
    <t>8</t>
  </si>
  <si>
    <t>10</t>
  </si>
  <si>
    <t>14</t>
  </si>
  <si>
    <t>15</t>
  </si>
  <si>
    <t>17</t>
  </si>
  <si>
    <t>18</t>
  </si>
  <si>
    <t>1B</t>
  </si>
  <si>
    <t>1C</t>
  </si>
  <si>
    <t>1E</t>
  </si>
  <si>
    <t>22</t>
  </si>
  <si>
    <t>23</t>
  </si>
  <si>
    <t>24</t>
  </si>
  <si>
    <t>25</t>
  </si>
  <si>
    <t>27</t>
  </si>
  <si>
    <t>28</t>
  </si>
  <si>
    <t>2A</t>
  </si>
  <si>
    <t>31</t>
  </si>
  <si>
    <t>34</t>
  </si>
  <si>
    <t>35</t>
  </si>
  <si>
    <t>36</t>
  </si>
  <si>
    <t>38</t>
  </si>
  <si>
    <t>40</t>
  </si>
  <si>
    <t>41</t>
  </si>
  <si>
    <t>42</t>
  </si>
  <si>
    <t>43</t>
  </si>
  <si>
    <t>46</t>
  </si>
  <si>
    <t>47</t>
  </si>
  <si>
    <t>48</t>
  </si>
  <si>
    <t>50</t>
  </si>
  <si>
    <t>51</t>
  </si>
  <si>
    <t>52</t>
  </si>
  <si>
    <t>53</t>
  </si>
  <si>
    <t>54</t>
  </si>
  <si>
    <t>55</t>
  </si>
  <si>
    <t>57</t>
  </si>
  <si>
    <t>5D</t>
  </si>
  <si>
    <t>5E</t>
  </si>
  <si>
    <t>5L</t>
  </si>
  <si>
    <t>5Q</t>
  </si>
  <si>
    <t>5Y</t>
  </si>
  <si>
    <t>5Z</t>
  </si>
  <si>
    <t>62</t>
  </si>
  <si>
    <t>63</t>
  </si>
  <si>
    <t>65</t>
  </si>
  <si>
    <t>66</t>
  </si>
  <si>
    <t>67</t>
  </si>
  <si>
    <t>6A</t>
  </si>
  <si>
    <t>6D</t>
  </si>
  <si>
    <t>6N</t>
  </si>
  <si>
    <t>6T</t>
  </si>
  <si>
    <t>6U</t>
  </si>
  <si>
    <t>6Y</t>
  </si>
  <si>
    <t>70</t>
  </si>
  <si>
    <t>74</t>
  </si>
  <si>
    <t>76</t>
  </si>
  <si>
    <t>78</t>
  </si>
  <si>
    <t>79</t>
  </si>
  <si>
    <t>80</t>
  </si>
  <si>
    <t>81</t>
  </si>
  <si>
    <t>82</t>
  </si>
  <si>
    <t>83</t>
  </si>
  <si>
    <t>84</t>
  </si>
  <si>
    <t>86</t>
  </si>
  <si>
    <t>88</t>
  </si>
  <si>
    <t>89</t>
  </si>
  <si>
    <t>8C</t>
  </si>
  <si>
    <t>8K</t>
  </si>
  <si>
    <t>93</t>
  </si>
  <si>
    <t>94</t>
  </si>
  <si>
    <t>AG</t>
  </si>
  <si>
    <t>AR</t>
  </si>
  <si>
    <t>AU</t>
  </si>
  <si>
    <t>A5</t>
  </si>
  <si>
    <t>BM</t>
  </si>
  <si>
    <t>BT</t>
  </si>
  <si>
    <t>CF</t>
  </si>
  <si>
    <t>CH</t>
  </si>
  <si>
    <t>CI</t>
  </si>
  <si>
    <t>CL</t>
  </si>
  <si>
    <t>CM</t>
  </si>
  <si>
    <t>CT</t>
  </si>
  <si>
    <t>DC</t>
  </si>
  <si>
    <t>DF</t>
  </si>
  <si>
    <t>DR</t>
  </si>
  <si>
    <t>DP</t>
  </si>
  <si>
    <t>DS</t>
  </si>
  <si>
    <t>DT</t>
  </si>
  <si>
    <t>D1</t>
  </si>
  <si>
    <t>D2</t>
  </si>
  <si>
    <t>ET</t>
  </si>
  <si>
    <t>F1</t>
  </si>
  <si>
    <t>F2</t>
  </si>
  <si>
    <t>F3</t>
  </si>
  <si>
    <t>F4</t>
  </si>
  <si>
    <t>F6</t>
  </si>
  <si>
    <t>F8</t>
  </si>
  <si>
    <t>FA</t>
  </si>
  <si>
    <t>FB</t>
  </si>
  <si>
    <t>FC</t>
  </si>
  <si>
    <t>FD</t>
  </si>
  <si>
    <t>FE</t>
  </si>
  <si>
    <t>FF</t>
  </si>
  <si>
    <t>FG</t>
  </si>
  <si>
    <t>FH</t>
  </si>
  <si>
    <t>FJ</t>
  </si>
  <si>
    <t>FL</t>
  </si>
  <si>
    <t>FM</t>
  </si>
  <si>
    <t>FN</t>
  </si>
  <si>
    <t>FP</t>
  </si>
  <si>
    <t>FR</t>
  </si>
  <si>
    <t>FS</t>
  </si>
  <si>
    <t>FT</t>
  </si>
  <si>
    <t>FV</t>
  </si>
  <si>
    <t>FW</t>
  </si>
  <si>
    <t>FX</t>
  </si>
  <si>
    <t>HJ</t>
  </si>
  <si>
    <t>HP</t>
  </si>
  <si>
    <t>HS</t>
  </si>
  <si>
    <t>H1</t>
  </si>
  <si>
    <t>H2</t>
  </si>
  <si>
    <t>H3</t>
  </si>
  <si>
    <t>H4</t>
  </si>
  <si>
    <t>H5</t>
  </si>
  <si>
    <t>H6</t>
  </si>
  <si>
    <t>IG</t>
  </si>
  <si>
    <t>IS</t>
  </si>
  <si>
    <t>IT</t>
  </si>
  <si>
    <t>IV</t>
  </si>
  <si>
    <t>JB</t>
  </si>
  <si>
    <t>JC</t>
  </si>
  <si>
    <t>JS</t>
  </si>
  <si>
    <t>JT</t>
  </si>
  <si>
    <t>K9</t>
  </si>
  <si>
    <t>L1</t>
  </si>
  <si>
    <t>L2</t>
  </si>
  <si>
    <t>L3</t>
  </si>
  <si>
    <t>L4</t>
  </si>
  <si>
    <t>L5</t>
  </si>
  <si>
    <t>LA</t>
  </si>
  <si>
    <t>MA</t>
  </si>
  <si>
    <t>MC</t>
  </si>
  <si>
    <t>MR</t>
  </si>
  <si>
    <t>MS</t>
  </si>
  <si>
    <t>MX</t>
  </si>
  <si>
    <t>N2</t>
  </si>
  <si>
    <t>N3</t>
  </si>
  <si>
    <t>N4</t>
  </si>
  <si>
    <t>N5</t>
  </si>
  <si>
    <t>N6</t>
  </si>
  <si>
    <t>N7</t>
  </si>
  <si>
    <t>N8</t>
  </si>
  <si>
    <t>N9</t>
  </si>
  <si>
    <t>NB</t>
  </si>
  <si>
    <t>ND</t>
  </si>
  <si>
    <t>NE</t>
  </si>
  <si>
    <t>NF</t>
  </si>
  <si>
    <t>NG</t>
  </si>
  <si>
    <t>NI</t>
  </si>
  <si>
    <t>NJ</t>
  </si>
  <si>
    <t>NK</t>
  </si>
  <si>
    <t>NM</t>
  </si>
  <si>
    <t>NN</t>
  </si>
  <si>
    <t>NP</t>
  </si>
  <si>
    <t>NR</t>
  </si>
  <si>
    <t>NS</t>
  </si>
  <si>
    <t>NT</t>
  </si>
  <si>
    <t>NU</t>
  </si>
  <si>
    <t>NV</t>
  </si>
  <si>
    <t>NW</t>
  </si>
  <si>
    <t>NX</t>
  </si>
  <si>
    <t>NZ</t>
  </si>
  <si>
    <t>P1</t>
  </si>
  <si>
    <t>P3</t>
  </si>
  <si>
    <t>P7</t>
  </si>
  <si>
    <t>PA</t>
  </si>
  <si>
    <t>PC</t>
  </si>
  <si>
    <t>PH</t>
  </si>
  <si>
    <t>PJ</t>
  </si>
  <si>
    <t>PM</t>
  </si>
  <si>
    <t>PQ</t>
  </si>
  <si>
    <t>PS</t>
  </si>
  <si>
    <t>PU</t>
  </si>
  <si>
    <t>PW</t>
  </si>
  <si>
    <t>PY</t>
  </si>
  <si>
    <t>RP</t>
  </si>
  <si>
    <t>S1</t>
  </si>
  <si>
    <t>S2</t>
  </si>
  <si>
    <t>S3</t>
  </si>
  <si>
    <t>S4</t>
  </si>
  <si>
    <t>SA</t>
  </si>
  <si>
    <t>SB</t>
  </si>
  <si>
    <t>SC</t>
  </si>
  <si>
    <t>SD</t>
  </si>
  <si>
    <t>SE</t>
  </si>
  <si>
    <t>SF</t>
  </si>
  <si>
    <t>SG</t>
  </si>
  <si>
    <t>SH</t>
  </si>
  <si>
    <t>SI</t>
  </si>
  <si>
    <t>SJ</t>
  </si>
  <si>
    <t>SK</t>
  </si>
  <si>
    <t>SL</t>
  </si>
  <si>
    <t>SM</t>
  </si>
  <si>
    <t>SN</t>
  </si>
  <si>
    <t>SO</t>
  </si>
  <si>
    <t>SP</t>
  </si>
  <si>
    <t>SQ</t>
  </si>
  <si>
    <t>SR</t>
  </si>
  <si>
    <t>SS</t>
  </si>
  <si>
    <t>ST</t>
  </si>
  <si>
    <t>SU</t>
  </si>
  <si>
    <t>SV</t>
  </si>
  <si>
    <t>SW</t>
  </si>
  <si>
    <t>SX</t>
  </si>
  <si>
    <t>SY</t>
  </si>
  <si>
    <t>SZ</t>
  </si>
  <si>
    <t>T9</t>
  </si>
  <si>
    <t>TF</t>
  </si>
  <si>
    <t>TI</t>
  </si>
  <si>
    <t>TR</t>
  </si>
  <si>
    <t>TS</t>
  </si>
  <si>
    <t>TT</t>
  </si>
  <si>
    <t>UA</t>
  </si>
  <si>
    <t>UD</t>
  </si>
  <si>
    <t>UR</t>
  </si>
  <si>
    <t>US</t>
  </si>
  <si>
    <t>YP</t>
  </si>
  <si>
    <t>WH</t>
  </si>
  <si>
    <t>Month_Date</t>
  </si>
  <si>
    <t>05001C5D17</t>
  </si>
  <si>
    <t>05001C5D18</t>
  </si>
  <si>
    <t>203530D19</t>
  </si>
  <si>
    <t>203530D20</t>
  </si>
  <si>
    <t>203534D20</t>
  </si>
  <si>
    <t>202010D20</t>
  </si>
  <si>
    <t>202011D20</t>
  </si>
  <si>
    <t>072510D20</t>
  </si>
  <si>
    <t>202014D20</t>
  </si>
  <si>
    <t>01001N1D20</t>
  </si>
  <si>
    <t>01001C1D20</t>
  </si>
  <si>
    <t>202010A20</t>
  </si>
  <si>
    <t>206510D20</t>
  </si>
  <si>
    <t>202012D20</t>
  </si>
  <si>
    <t>BSN</t>
  </si>
  <si>
    <t>FY</t>
  </si>
  <si>
    <t>OA_Nbr</t>
  </si>
  <si>
    <t>OA_Desc</t>
  </si>
  <si>
    <t>OA_OA_Desc</t>
  </si>
  <si>
    <t>8-Army Corps of Engineers (COE)</t>
  </si>
  <si>
    <t>10-DSWA</t>
  </si>
  <si>
    <t>31-Air Force Center for Environmental Excellence (FY05 and prior)</t>
  </si>
  <si>
    <t>35-Military Traffic Management Command (MTMC)</t>
  </si>
  <si>
    <t>Allot</t>
  </si>
  <si>
    <t>Obs</t>
  </si>
  <si>
    <t>%Allot Obs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</si>
  <si>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</si>
  <si>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</si>
  <si>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</si>
  <si>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</si>
  <si>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</si>
  <si>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</si>
  <si>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</si>
  <si>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</si>
  <si>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</si>
  <si>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</si>
  <si>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</si>
  <si>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</si>
  <si>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Month_Name</t>
  </si>
  <si>
    <t>Duplicate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</si>
</sst>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.0"/>
    <numFmt numFmtId="165" formatCode="#,##0.0"/>
    <numFmt numFmtId="166" formatCode="0.0%"/>
  </numFmts>
  <fonts count="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Courier"/>
    </font>
    <font>
      <sz val="11"/>
      <name val="Calibri"/>
      <family val="2"/>
      <scheme val="minor"/>
    </font>
    <font>
      <sz val="10"/>
      <color indexed="8"/>
      <name val="Arial"/>
    </font>
    <font>
      <sz val="11"/>
      <color indexed="8"/>
      <name val="Calibri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4" fontId="0" fillId="0" borderId="0" xfId="0" applyNumberFormat="1" applyAlignment="1" applyProtection="1">
      <alignment vertical="center"/>
    </xf>
    <xf numFmtId="14" fontId="0" fillId="0" borderId="0" xfId="0" applyNumberForma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49" fontId="1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/>
    <xf numFmtId="0" fontId="5" fillId="0" borderId="1" xfId="1" applyFont="1" applyFill="1" applyBorder="1" applyAlignment="1">
      <alignment wrapText="1"/>
    </xf>
    <xf numFmtId="4" fontId="0" fillId="0" borderId="0" xfId="0" applyNumberFormat="1" applyAlignment="1">
      <alignment horizontal="left"/>
    </xf>
    <xf numFmtId="4" fontId="0" fillId="0" borderId="0" xfId="0" applyNumberFormat="1"/>
    <xf numFmtId="0" fontId="6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/>
    <xf numFmtId="0" fontId="0" fillId="2" borderId="0" xfId="0" applyFill="1" applyAlignment="1">
      <alignment horizontal="center"/>
    </xf>
    <xf numFmtId="0" fontId="0" fillId="2" borderId="0" xfId="0" applyFill="1" applyAlignment="1"/>
  </cellXfs>
  <cellStyles count="2">
    <cellStyle name="Normal" xfId="0" builtinId="0"/>
    <cellStyle name="Normal_Shee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Interactive_Graph!$A$5</c:f>
              <c:strCache>
                <c:ptCount val="1"/>
                <c:pt idx="0">
                  <c:v>Allot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Interactive_Graph!$B$4:$M$4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Interactive_Graph!$B$5:$M$5</c:f>
              <c:numCache>
                <c:formatCode>"$"#,##0.0</c:formatCode>
                <c:ptCount val="12"/>
                <c:pt idx="0">
                  <c:v>3248.5428465</c:v>
                </c:pt>
                <c:pt idx="1">
                  <c:v>7616.0075302999994</c:v>
                </c:pt>
                <c:pt idx="2">
                  <c:v>8804.5886525999995</c:v>
                </c:pt>
                <c:pt idx="3">
                  <c:v>20060.198484100001</c:v>
                </c:pt>
                <c:pt idx="4">
                  <c:v>20415.4892702</c:v>
                </c:pt>
                <c:pt idx="5">
                  <c:v>22039.574662399998</c:v>
                </c:pt>
                <c:pt idx="6">
                  <c:v>35337.787639999995</c:v>
                </c:pt>
                <c:pt idx="7">
                  <c:v>34477.386478699998</c:v>
                </c:pt>
                <c:pt idx="8">
                  <c:v>34409.148811699997</c:v>
                </c:pt>
                <c:pt idx="9">
                  <c:v>39750.899531899995</c:v>
                </c:pt>
                <c:pt idx="10">
                  <c:v>39299.752262099995</c:v>
                </c:pt>
                <c:pt idx="11">
                  <c:v>39697.164340399999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C0-4A58-B191-21D62743418F}"/>
            </c:ext>
          </c:extLst>
        </c:ser>
        <c:ser>
          <c:idx val="1"/>
          <c:order val="1"/>
          <c:tx>
            <c:strRef>
              <c:f>Interactive_Graph!$A$6</c:f>
              <c:strCache>
                <c:ptCount val="1"/>
                <c:pt idx="0">
                  <c:v>Obs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Interactive_Graph!$B$4:$M$4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Interactive_Graph!$B$6:$M$6</c:f>
              <c:numCache>
                <c:formatCode>#,##0.0</c:formatCode>
                <c:ptCount val="12"/>
                <c:pt idx="0">
                  <c:v>2699.4985442000002</c:v>
                </c:pt>
                <c:pt idx="1">
                  <c:v>5236.8009987999994</c:v>
                </c:pt>
                <c:pt idx="2">
                  <c:v>7977.3171969999994</c:v>
                </c:pt>
                <c:pt idx="3">
                  <c:v>11621.2009039</c:v>
                </c:pt>
                <c:pt idx="4">
                  <c:v>14548.0755355</c:v>
                </c:pt>
                <c:pt idx="5">
                  <c:v>17555.956011499999</c:v>
                </c:pt>
                <c:pt idx="6">
                  <c:v>24394.777040100002</c:v>
                </c:pt>
                <c:pt idx="7">
                  <c:v>27325.718917300001</c:v>
                </c:pt>
                <c:pt idx="8">
                  <c:v>30246.7744833</c:v>
                </c:pt>
                <c:pt idx="9">
                  <c:v>33298.647904400001</c:v>
                </c:pt>
                <c:pt idx="10">
                  <c:v>36348.158035100001</c:v>
                </c:pt>
                <c:pt idx="11">
                  <c:v>39697.164249200003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C0-4A58-B191-21D62743418F}"/>
            </c:ext>
          </c:extLst>
        </c:ser>
        <c:ser>
          <c:idx val="2"/>
          <c:order val="2"/>
          <c:tx>
            <c:strRef>
              <c:f>Interactive_Graph!$A$7</c:f>
              <c:strCache>
                <c:ptCount val="1"/>
                <c:pt idx="0">
                  <c:v>%Allot Obs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Interactive_Graph!$B$4:$M$4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Interactive_Graph!$B$7:$M$7</c:f>
              <c:numCache>
                <c:formatCode>0.0%</c:formatCode>
                <c:ptCount val="12"/>
                <c:pt idx="0">
                  <c:v>0.83098751401984938</c:v>
                </c:pt>
                <c:pt idx="1">
                  <c:v>0.68760449329462758</c:v>
                </c:pt>
                <c:pt idx="2">
                  <c:v>0.90604087388503873</c:v>
                </c:pt>
                <c:pt idx="3">
                  <c:v>0.57931634690011313</c:v>
                </c:pt>
                <c:pt idx="4">
                  <c:v>0.71259989623346809</c:v>
                </c:pt>
                <c:pt idx="5">
                  <c:v>0.79656510075264053</c:v>
                </c:pt>
                <c:pt idx="6">
                  <c:v>0.69033119131902754</c:v>
                </c:pt>
                <c:pt idx="7">
                  <c:v>0.79256932465521213</c:v>
                </c:pt>
                <c:pt idx="8">
                  <c:v>0.87903291792604055</c:v>
                </c:pt>
                <c:pt idx="9">
                  <c:v>0.83768287753281967</c:v>
                </c:pt>
                <c:pt idx="10">
                  <c:v>0.92489534775397397</c:v>
                </c:pt>
                <c:pt idx="11">
                  <c:v>0.99999999770260684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C0-4A58-B191-21D627434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409250456"/>
        <c:axId val="409249144"/>
      </c:barChart>
      <c:catAx>
        <c:axId val="409250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249144"/>
        <c:crosses val="autoZero"/>
        <c:auto val="1"/>
        <c:lblAlgn val="ctr"/>
        <c:lblOffset val="100"/>
        <c:noMultiLvlLbl val="0"/>
      </c:catAx>
      <c:valAx>
        <c:axId val="409249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25045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'Interactive_Graph (2)'!$A$5</c:f>
              <c:strCache>
                <c:ptCount val="1"/>
                <c:pt idx="0">
                  <c:v>Allot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'Interactive_Graph (2)'!$B$4:$M$4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'Interactive_Graph (2)'!$B$5:$M$5</c:f>
              <c:numCache>
                <c:formatCode>"$"#,##0.0</c:formatCode>
                <c:ptCount val="12"/>
                <c:pt idx="0">
                  <c:v>11673.611033700001</c:v>
                </c:pt>
                <c:pt idx="1">
                  <c:v>16897.583540700001</c:v>
                </c:pt>
                <c:pt idx="2">
                  <c:v>19129.394247300002</c:v>
                </c:pt>
                <c:pt idx="3">
                  <c:v>38261.477058700002</c:v>
                </c:pt>
                <c:pt idx="4">
                  <c:v>49029.791095499997</c:v>
                </c:pt>
                <c:pt idx="5">
                  <c:v>48984.299317499994</c:v>
                </c:pt>
                <c:pt idx="6">
                  <c:v>70158.486813800002</c:v>
                </c:pt>
                <c:pt idx="7">
                  <c:v>85661.4880557</c:v>
                </c:pt>
                <c:pt idx="8">
                  <c:v>87450.376405899995</c:v>
                </c:pt>
                <c:pt idx="9">
                  <c:v>98904.055922499989</c:v>
                </c:pt>
                <c:pt idx="10">
                  <c:v>101552.6905419</c:v>
                </c:pt>
                <c:pt idx="11">
                  <c:v>101085.64162109999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53-4015-83E8-D0F4FA18163A}"/>
            </c:ext>
          </c:extLst>
        </c:ser>
        <c:ser>
          <c:idx val="1"/>
          <c:order val="1"/>
          <c:tx>
            <c:strRef>
              <c:f>'Interactive_Graph (2)'!$A$6</c:f>
              <c:strCache>
                <c:ptCount val="1"/>
                <c:pt idx="0">
                  <c:v>Obs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'Interactive_Graph (2)'!$B$4:$M$4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'Interactive_Graph (2)'!$B$6:$M$6</c:f>
              <c:numCache>
                <c:formatCode>#,##0.0</c:formatCode>
                <c:ptCount val="12"/>
                <c:pt idx="0">
                  <c:v>5660.5448177000007</c:v>
                </c:pt>
                <c:pt idx="1">
                  <c:v>12111.613044900001</c:v>
                </c:pt>
                <c:pt idx="2">
                  <c:v>17529.2028809</c:v>
                </c:pt>
                <c:pt idx="3">
                  <c:v>29947.577970999999</c:v>
                </c:pt>
                <c:pt idx="4">
                  <c:v>37807.1092288</c:v>
                </c:pt>
                <c:pt idx="5">
                  <c:v>48679.563665599999</c:v>
                </c:pt>
                <c:pt idx="6">
                  <c:v>59076.239354799996</c:v>
                </c:pt>
                <c:pt idx="7">
                  <c:v>64370.856824899995</c:v>
                </c:pt>
                <c:pt idx="8">
                  <c:v>79319.126117099993</c:v>
                </c:pt>
                <c:pt idx="9">
                  <c:v>84539.817795099996</c:v>
                </c:pt>
                <c:pt idx="10">
                  <c:v>92640.071078499997</c:v>
                </c:pt>
                <c:pt idx="11">
                  <c:v>101085.64162149999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53-4015-83E8-D0F4FA18163A}"/>
            </c:ext>
          </c:extLst>
        </c:ser>
        <c:ser>
          <c:idx val="2"/>
          <c:order val="2"/>
          <c:tx>
            <c:strRef>
              <c:f>'Interactive_Graph (2)'!$A$7</c:f>
              <c:strCache>
                <c:ptCount val="1"/>
                <c:pt idx="0">
                  <c:v>%Allot Obs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'Interactive_Graph (2)'!$B$4:$M$4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'Interactive_Graph (2)'!$B$7:$M$7</c:f>
              <c:numCache>
                <c:formatCode>0.0%</c:formatCode>
                <c:ptCount val="12"/>
                <c:pt idx="0">
                  <c:v>0.48490092751581659</c:v>
                </c:pt>
                <c:pt idx="1">
                  <c:v>0.71676598110774981</c:v>
                </c:pt>
                <c:pt idx="2">
                  <c:v>0.9163490832112543</c:v>
                </c:pt>
                <c:pt idx="3">
                  <c:v>0.78270836029291335</c:v>
                </c:pt>
                <c:pt idx="4">
                  <c:v>0.77110484022172332</c:v>
                </c:pt>
                <c:pt idx="5">
                  <c:v>0.99377891168913535</c:v>
                </c:pt>
                <c:pt idx="6">
                  <c:v>0.84203981638868308</c:v>
                </c:pt>
                <c:pt idx="7">
                  <c:v>0.75145620611964947</c:v>
                </c:pt>
                <c:pt idx="8">
                  <c:v>0.90701869308076055</c:v>
                </c:pt>
                <c:pt idx="9">
                  <c:v>0.85476593458760042</c:v>
                </c:pt>
                <c:pt idx="10">
                  <c:v>0.91223650091552511</c:v>
                </c:pt>
                <c:pt idx="11">
                  <c:v>1.0000000000039571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53-4015-83E8-D0F4FA181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409250456"/>
        <c:axId val="409249144"/>
      </c:barChart>
      <c:catAx>
        <c:axId val="409250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249144"/>
        <c:crosses val="autoZero"/>
        <c:auto val="1"/>
        <c:lblAlgn val="ctr"/>
        <c:lblOffset val="100"/>
        <c:noMultiLvlLbl val="0"/>
      </c:catAx>
      <c:valAx>
        <c:axId val="409249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25045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71436</xdr:rowOff>
    </xdr:from>
    <xdr:to>
      <xdr:col>9</xdr:col>
      <xdr:colOff>685800</xdr:colOff>
      <xdr:row>26</xdr:row>
      <xdr:rowOff>114299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71436</xdr:rowOff>
    </xdr:from>
    <xdr:to>
      <xdr:col>9</xdr:col>
      <xdr:colOff>685800</xdr:colOff>
      <xdr:row>26</xdr:row>
      <xdr:rowOff>114299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457200</xdr:colOff>
      <xdr:row>11</xdr:row>
      <xdr:rowOff>61595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943600" cy="2157095"/>
        </a:xfrm>
        <a:prstGeom prst="rect">
          <a:avLst/>
        </a:prstGeom>
      </xdr:spPr>
    </xdr:pic>
    <xdr:clientData/>
  </xdr:twoCellAnchor>
  <xdr:twoCellAnchor>
    <xdr:from>
      <xdr:col>0</xdr:col>
      <xdr:colOff>95250</xdr:colOff>
      <xdr:row>8</xdr:row>
      <xdr:rowOff>142875</xdr:rowOff>
    </xdr:from>
    <xdr:to>
      <xdr:col>0</xdr:col>
      <xdr:colOff>447675</xdr:colOff>
      <xdr:row>10</xdr:row>
      <xdr:rowOff>142875</xdr:rowOff>
    </xdr:to>
    <xdr:sp macro="" textlink="">
      <xdr:nvSpPr>
        <xdr:cNvPr id="3" name="Rectangle 2"/>
        <xdr:cNvSpPr/>
      </xdr:nvSpPr>
      <xdr:spPr>
        <a:xfrm>
          <a:off x="95250" y="1666875"/>
          <a:ext cx="352425" cy="381000"/>
        </a:xfrm>
        <a:prstGeom prst="rect">
          <a:avLst/>
        </a:prstGeom>
        <a:noFill/>
        <a:ln w="5715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333375</xdr:colOff>
      <xdr:row>5</xdr:row>
      <xdr:rowOff>47625</xdr:rowOff>
    </xdr:from>
    <xdr:to>
      <xdr:col>8</xdr:col>
      <xdr:colOff>581025</xdr:colOff>
      <xdr:row>7</xdr:row>
      <xdr:rowOff>47625</xdr:rowOff>
    </xdr:to>
    <xdr:sp macro="" textlink="">
      <xdr:nvSpPr>
        <xdr:cNvPr id="4" name="Rectangle 3"/>
        <xdr:cNvSpPr/>
      </xdr:nvSpPr>
      <xdr:spPr>
        <a:xfrm>
          <a:off x="4600575" y="1000125"/>
          <a:ext cx="857250" cy="381000"/>
        </a:xfrm>
        <a:prstGeom prst="rect">
          <a:avLst/>
        </a:prstGeom>
        <a:noFill/>
        <a:ln w="5715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0</xdr:colOff>
      <xdr:row>13</xdr:row>
      <xdr:rowOff>0</xdr:rowOff>
    </xdr:from>
    <xdr:to>
      <xdr:col>9</xdr:col>
      <xdr:colOff>457200</xdr:colOff>
      <xdr:row>24</xdr:row>
      <xdr:rowOff>61595</xdr:rowOff>
    </xdr:to>
    <xdr:pic>
      <xdr:nvPicPr>
        <xdr:cNvPr id="5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476500"/>
          <a:ext cx="5943600" cy="2157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89"/>
  <sheetViews>
    <sheetView topLeftCell="K1" workbookViewId="0">
      <selection activeCell="M16" sqref="M16"/>
    </sheetView>
  </sheetViews>
  <sheetFormatPr defaultRowHeight="15" x14ac:dyDescent="0.25"/>
  <cols>
    <col min="1" max="1" width="5.42578125" bestFit="1" customWidth="1"/>
    <col min="2" max="2" width="8.85546875" bestFit="1" customWidth="1"/>
    <col min="3" max="3" width="12.28515625" bestFit="1" customWidth="1"/>
    <col min="4" max="4" width="14.28515625" bestFit="1" customWidth="1"/>
    <col min="5" max="5" width="6.7109375" bestFit="1" customWidth="1"/>
    <col min="6" max="6" width="8.42578125" bestFit="1" customWidth="1"/>
    <col min="7" max="7" width="6.42578125" bestFit="1" customWidth="1"/>
    <col min="8" max="8" width="5.7109375" bestFit="1" customWidth="1"/>
    <col min="9" max="9" width="6.85546875" bestFit="1" customWidth="1"/>
    <col min="10" max="10" width="9.28515625" bestFit="1" customWidth="1"/>
    <col min="11" max="15" width="13.85546875" style="11" bestFit="1" customWidth="1"/>
    <col min="16" max="17" width="12.7109375" style="11" bestFit="1" customWidth="1"/>
    <col min="18" max="18" width="12.7109375" bestFit="1" customWidth="1"/>
    <col min="19" max="19" width="9.42578125" bestFit="1" customWidth="1"/>
    <col min="20" max="20" width="5.85546875" bestFit="1" customWidth="1"/>
    <col min="21" max="21" width="9" bestFit="1" customWidth="1"/>
    <col min="22" max="22" width="13.5703125" bestFit="1" customWidth="1"/>
    <col min="23" max="23" width="12.28515625" bestFit="1" customWidth="1"/>
    <col min="24" max="24" width="6.42578125" bestFit="1" customWidth="1"/>
    <col min="25" max="25" width="6.28515625" bestFit="1" customWidth="1"/>
    <col min="26" max="26" width="14.5703125" bestFit="1" customWidth="1"/>
    <col min="30" max="30" width="57.42578125" bestFit="1" customWidth="1"/>
    <col min="31" max="31" width="60.28515625" bestFit="1" customWidth="1"/>
    <col min="32" max="32" width="13.28515625" bestFit="1" customWidth="1"/>
  </cols>
  <sheetData>
    <row r="1" spans="1:32" x14ac:dyDescent="0.25">
      <c r="A1" s="3" t="s">
        <v>0</v>
      </c>
      <c r="B1" s="3" t="s">
        <v>1</v>
      </c>
      <c r="C1" s="3" t="s">
        <v>2</v>
      </c>
      <c r="D1" s="4" t="s">
        <v>554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10" t="s">
        <v>9</v>
      </c>
      <c r="L1" s="10" t="s">
        <v>10</v>
      </c>
      <c r="M1" s="10" t="s">
        <v>11</v>
      </c>
      <c r="N1" s="10" t="s">
        <v>12</v>
      </c>
      <c r="O1" s="10" t="s">
        <v>13</v>
      </c>
      <c r="P1" s="10" t="s">
        <v>14</v>
      </c>
      <c r="Q1" s="10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569</v>
      </c>
      <c r="AB1" s="3" t="s">
        <v>570</v>
      </c>
      <c r="AC1" s="3" t="s">
        <v>571</v>
      </c>
      <c r="AD1" s="3" t="s">
        <v>572</v>
      </c>
      <c r="AE1" s="3" t="s">
        <v>573</v>
      </c>
      <c r="AF1" s="3" t="s">
        <v>593</v>
      </c>
    </row>
    <row r="2" spans="1:32" x14ac:dyDescent="0.25">
      <c r="A2" t="s">
        <v>25</v>
      </c>
      <c r="C2" t="s">
        <v>50</v>
      </c>
      <c r="D2" s="2">
        <v>43769</v>
      </c>
      <c r="G2" t="s">
        <v>79</v>
      </c>
      <c r="H2" t="s">
        <v>58</v>
      </c>
      <c r="I2" t="s">
        <v>59</v>
      </c>
      <c r="J2" t="s">
        <v>51</v>
      </c>
      <c r="K2" s="11">
        <v>0</v>
      </c>
      <c r="L2" s="1">
        <v>0</v>
      </c>
      <c r="M2" s="1">
        <v>438569.5514</v>
      </c>
      <c r="N2" s="1">
        <v>0</v>
      </c>
      <c r="O2" s="1">
        <v>0</v>
      </c>
      <c r="P2" s="1">
        <v>0</v>
      </c>
      <c r="Q2" s="1">
        <v>0</v>
      </c>
      <c r="R2" t="s">
        <v>60</v>
      </c>
      <c r="S2" t="s">
        <v>29</v>
      </c>
      <c r="U2" t="s">
        <v>30</v>
      </c>
      <c r="W2" t="s">
        <v>74</v>
      </c>
      <c r="Z2" s="9" t="s">
        <v>560</v>
      </c>
      <c r="AA2" t="str">
        <f>LEFT(Z2,4)</f>
        <v>2020</v>
      </c>
      <c r="AB2" t="str">
        <f>"20"&amp;RIGHT(Z2,2)</f>
        <v>2020</v>
      </c>
      <c r="AC2" t="str">
        <f>MID(G2,4,2)</f>
        <v>8</v>
      </c>
      <c r="AD2" t="str">
        <f>VLOOKUP(AC2,OA_Lookup!$A$1:$B$229,2,FALSE)</f>
        <v>Army Corps of Engineers (COE)</v>
      </c>
      <c r="AE2" t="str">
        <f>AC2&amp;"-"&amp;AD2</f>
        <v>8-Army Corps of Engineers (COE)</v>
      </c>
      <c r="AF2" t="str">
        <f>VLOOKUP(D2,Month_Name!$A$1:$B$13,2,FALSE)</f>
        <v>Oct</v>
      </c>
    </row>
    <row r="3" spans="1:32" x14ac:dyDescent="0.25">
      <c r="A3" t="s">
        <v>25</v>
      </c>
      <c r="C3" t="s">
        <v>50</v>
      </c>
      <c r="D3" s="2">
        <v>43769</v>
      </c>
      <c r="G3" t="s">
        <v>79</v>
      </c>
      <c r="H3" t="s">
        <v>58</v>
      </c>
      <c r="I3" t="s">
        <v>59</v>
      </c>
      <c r="J3" t="s">
        <v>51</v>
      </c>
      <c r="K3" s="11">
        <v>0</v>
      </c>
      <c r="L3" s="1">
        <v>0</v>
      </c>
      <c r="M3" s="1">
        <v>120553.2117</v>
      </c>
      <c r="N3" s="1">
        <v>0</v>
      </c>
      <c r="O3" s="1">
        <v>0</v>
      </c>
      <c r="P3" s="1">
        <v>0</v>
      </c>
      <c r="Q3" s="1">
        <v>0</v>
      </c>
      <c r="R3" t="s">
        <v>60</v>
      </c>
      <c r="S3" t="s">
        <v>52</v>
      </c>
      <c r="U3" t="s">
        <v>30</v>
      </c>
      <c r="W3" t="s">
        <v>74</v>
      </c>
      <c r="Z3" s="9" t="s">
        <v>561</v>
      </c>
      <c r="AA3" t="str">
        <f t="shared" ref="AA3:AA66" si="0">LEFT(Z3,4)</f>
        <v>2020</v>
      </c>
      <c r="AB3" t="str">
        <f t="shared" ref="AB3:AB66" si="1">"20"&amp;RIGHT(Z3,2)</f>
        <v>2020</v>
      </c>
      <c r="AC3" t="str">
        <f t="shared" ref="AC3:AC66" si="2">MID(G3,4,2)</f>
        <v>8</v>
      </c>
      <c r="AD3" t="str">
        <f>VLOOKUP(AC3,OA_Lookup!$A$1:$B$229,2,FALSE)</f>
        <v>Army Corps of Engineers (COE)</v>
      </c>
      <c r="AE3" t="str">
        <f t="shared" ref="AE3:AE66" si="3">AC3&amp;"-"&amp;AD3</f>
        <v>8-Army Corps of Engineers (COE)</v>
      </c>
      <c r="AF3" t="str">
        <f>VLOOKUP(D3,Month_Name!$A$1:$B$13,2,FALSE)</f>
        <v>Oct</v>
      </c>
    </row>
    <row r="4" spans="1:32" x14ac:dyDescent="0.25">
      <c r="A4" t="s">
        <v>25</v>
      </c>
      <c r="C4" t="s">
        <v>50</v>
      </c>
      <c r="D4" s="2">
        <v>43769</v>
      </c>
      <c r="G4" t="s">
        <v>79</v>
      </c>
      <c r="H4" t="s">
        <v>26</v>
      </c>
      <c r="I4" t="s">
        <v>31</v>
      </c>
      <c r="J4" t="s">
        <v>51</v>
      </c>
      <c r="K4" s="11">
        <v>0</v>
      </c>
      <c r="L4" s="1">
        <v>1327601.7213000001</v>
      </c>
      <c r="M4" s="1">
        <v>18196.711200000002</v>
      </c>
      <c r="N4" s="1">
        <v>18196.711200000002</v>
      </c>
      <c r="O4" s="1">
        <v>18196.711200000002</v>
      </c>
      <c r="P4" s="1">
        <v>0</v>
      </c>
      <c r="Q4" s="1">
        <v>0</v>
      </c>
      <c r="R4" t="s">
        <v>32</v>
      </c>
      <c r="S4" t="s">
        <v>52</v>
      </c>
      <c r="U4" t="s">
        <v>30</v>
      </c>
      <c r="W4" t="s">
        <v>74</v>
      </c>
      <c r="Z4" s="9" t="s">
        <v>562</v>
      </c>
      <c r="AA4" t="str">
        <f t="shared" si="0"/>
        <v>0725</v>
      </c>
      <c r="AB4" t="str">
        <f t="shared" si="1"/>
        <v>2020</v>
      </c>
      <c r="AC4" t="str">
        <f t="shared" si="2"/>
        <v>8</v>
      </c>
      <c r="AD4" t="str">
        <f>VLOOKUP(AC4,OA_Lookup!$A$1:$B$229,2,FALSE)</f>
        <v>Army Corps of Engineers (COE)</v>
      </c>
      <c r="AE4" t="str">
        <f t="shared" si="3"/>
        <v>8-Army Corps of Engineers (COE)</v>
      </c>
      <c r="AF4" t="str">
        <f>VLOOKUP(D4,Month_Name!$A$1:$B$13,2,FALSE)</f>
        <v>Oct</v>
      </c>
    </row>
    <row r="5" spans="1:32" x14ac:dyDescent="0.25">
      <c r="A5" t="s">
        <v>25</v>
      </c>
      <c r="C5" t="s">
        <v>50</v>
      </c>
      <c r="D5" s="2">
        <v>43769</v>
      </c>
      <c r="G5" t="s">
        <v>79</v>
      </c>
      <c r="H5" t="s">
        <v>26</v>
      </c>
      <c r="I5" t="s">
        <v>33</v>
      </c>
      <c r="J5" t="s">
        <v>51</v>
      </c>
      <c r="K5" s="11">
        <v>0</v>
      </c>
      <c r="L5" s="1">
        <v>73241.762600000002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t="s">
        <v>34</v>
      </c>
      <c r="S5" t="s">
        <v>29</v>
      </c>
      <c r="U5" t="s">
        <v>30</v>
      </c>
      <c r="W5" t="s">
        <v>74</v>
      </c>
      <c r="Z5" s="9" t="s">
        <v>555</v>
      </c>
      <c r="AA5" t="str">
        <f t="shared" si="0"/>
        <v>0500</v>
      </c>
      <c r="AB5" t="str">
        <f t="shared" si="1"/>
        <v>2017</v>
      </c>
      <c r="AC5" t="str">
        <f t="shared" si="2"/>
        <v>8</v>
      </c>
      <c r="AD5" t="str">
        <f>VLOOKUP(AC5,OA_Lookup!$A$1:$B$229,2,FALSE)</f>
        <v>Army Corps of Engineers (COE)</v>
      </c>
      <c r="AE5" t="str">
        <f t="shared" si="3"/>
        <v>8-Army Corps of Engineers (COE)</v>
      </c>
      <c r="AF5" t="str">
        <f>VLOOKUP(D5,Month_Name!$A$1:$B$13,2,FALSE)</f>
        <v>Oct</v>
      </c>
    </row>
    <row r="6" spans="1:32" x14ac:dyDescent="0.25">
      <c r="A6" t="s">
        <v>25</v>
      </c>
      <c r="C6" t="s">
        <v>50</v>
      </c>
      <c r="D6" s="2">
        <v>43769</v>
      </c>
      <c r="G6" t="s">
        <v>79</v>
      </c>
      <c r="H6" t="s">
        <v>26</v>
      </c>
      <c r="I6" t="s">
        <v>33</v>
      </c>
      <c r="J6" t="s">
        <v>51</v>
      </c>
      <c r="K6" s="11">
        <v>0</v>
      </c>
      <c r="L6" s="1">
        <v>989901.08929999999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t="s">
        <v>34</v>
      </c>
      <c r="S6" t="s">
        <v>52</v>
      </c>
      <c r="U6" t="s">
        <v>30</v>
      </c>
      <c r="W6" t="s">
        <v>74</v>
      </c>
      <c r="Z6" s="9" t="s">
        <v>556</v>
      </c>
      <c r="AA6" t="str">
        <f t="shared" si="0"/>
        <v>0500</v>
      </c>
      <c r="AB6" t="str">
        <f t="shared" si="1"/>
        <v>2018</v>
      </c>
      <c r="AC6" t="str">
        <f t="shared" si="2"/>
        <v>8</v>
      </c>
      <c r="AD6" t="str">
        <f>VLOOKUP(AC6,OA_Lookup!$A$1:$B$229,2,FALSE)</f>
        <v>Army Corps of Engineers (COE)</v>
      </c>
      <c r="AE6" t="str">
        <f t="shared" si="3"/>
        <v>8-Army Corps of Engineers (COE)</v>
      </c>
      <c r="AF6" t="str">
        <f>VLOOKUP(D6,Month_Name!$A$1:$B$13,2,FALSE)</f>
        <v>Oct</v>
      </c>
    </row>
    <row r="7" spans="1:32" x14ac:dyDescent="0.25">
      <c r="A7" t="s">
        <v>25</v>
      </c>
      <c r="C7" t="s">
        <v>50</v>
      </c>
      <c r="D7" s="2">
        <v>43769</v>
      </c>
      <c r="G7" t="s">
        <v>79</v>
      </c>
      <c r="H7" t="s">
        <v>26</v>
      </c>
      <c r="I7" t="s">
        <v>77</v>
      </c>
      <c r="J7" t="s">
        <v>51</v>
      </c>
      <c r="K7" s="11">
        <v>0</v>
      </c>
      <c r="L7" s="1">
        <v>530737.41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t="s">
        <v>78</v>
      </c>
      <c r="S7" t="s">
        <v>52</v>
      </c>
      <c r="U7" t="s">
        <v>30</v>
      </c>
      <c r="W7" t="s">
        <v>74</v>
      </c>
      <c r="Z7" s="9" t="s">
        <v>557</v>
      </c>
      <c r="AA7" t="str">
        <f t="shared" si="0"/>
        <v>2035</v>
      </c>
      <c r="AB7" t="str">
        <f t="shared" si="1"/>
        <v>2019</v>
      </c>
      <c r="AC7" t="str">
        <f t="shared" si="2"/>
        <v>8</v>
      </c>
      <c r="AD7" t="str">
        <f>VLOOKUP(AC7,OA_Lookup!$A$1:$B$229,2,FALSE)</f>
        <v>Army Corps of Engineers (COE)</v>
      </c>
      <c r="AE7" t="str">
        <f t="shared" si="3"/>
        <v>8-Army Corps of Engineers (COE)</v>
      </c>
      <c r="AF7" t="str">
        <f>VLOOKUP(D7,Month_Name!$A$1:$B$13,2,FALSE)</f>
        <v>Oct</v>
      </c>
    </row>
    <row r="8" spans="1:32" x14ac:dyDescent="0.25">
      <c r="A8" t="s">
        <v>25</v>
      </c>
      <c r="C8" t="s">
        <v>50</v>
      </c>
      <c r="D8" s="2">
        <v>43769</v>
      </c>
      <c r="G8" t="s">
        <v>79</v>
      </c>
      <c r="H8" t="s">
        <v>37</v>
      </c>
      <c r="I8" t="s">
        <v>75</v>
      </c>
      <c r="J8" t="s">
        <v>51</v>
      </c>
      <c r="K8" s="11">
        <v>0</v>
      </c>
      <c r="L8" s="1">
        <v>1791238.7588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t="s">
        <v>76</v>
      </c>
      <c r="S8" t="s">
        <v>29</v>
      </c>
      <c r="U8" t="s">
        <v>30</v>
      </c>
      <c r="W8" t="s">
        <v>74</v>
      </c>
      <c r="Z8" s="9" t="s">
        <v>558</v>
      </c>
      <c r="AA8" t="str">
        <f t="shared" si="0"/>
        <v>2035</v>
      </c>
      <c r="AB8" t="str">
        <f t="shared" si="1"/>
        <v>2020</v>
      </c>
      <c r="AC8" t="str">
        <f t="shared" si="2"/>
        <v>8</v>
      </c>
      <c r="AD8" t="str">
        <f>VLOOKUP(AC8,OA_Lookup!$A$1:$B$229,2,FALSE)</f>
        <v>Army Corps of Engineers (COE)</v>
      </c>
      <c r="AE8" t="str">
        <f t="shared" si="3"/>
        <v>8-Army Corps of Engineers (COE)</v>
      </c>
      <c r="AF8" t="str">
        <f>VLOOKUP(D8,Month_Name!$A$1:$B$13,2,FALSE)</f>
        <v>Oct</v>
      </c>
    </row>
    <row r="9" spans="1:32" x14ac:dyDescent="0.25">
      <c r="A9" t="s">
        <v>25</v>
      </c>
      <c r="C9" t="s">
        <v>50</v>
      </c>
      <c r="D9" s="2">
        <v>43769</v>
      </c>
      <c r="G9" t="s">
        <v>79</v>
      </c>
      <c r="H9" t="s">
        <v>37</v>
      </c>
      <c r="I9" t="s">
        <v>56</v>
      </c>
      <c r="J9" t="s">
        <v>51</v>
      </c>
      <c r="K9" s="11">
        <v>0</v>
      </c>
      <c r="L9" s="1">
        <v>596018.11140000005</v>
      </c>
      <c r="M9" s="1">
        <v>65302.689100000003</v>
      </c>
      <c r="N9" s="1">
        <v>0</v>
      </c>
      <c r="O9" s="1">
        <v>0</v>
      </c>
      <c r="P9" s="1">
        <v>0</v>
      </c>
      <c r="Q9" s="1">
        <v>0</v>
      </c>
      <c r="R9" t="s">
        <v>57</v>
      </c>
      <c r="S9" t="s">
        <v>29</v>
      </c>
      <c r="U9" t="s">
        <v>30</v>
      </c>
      <c r="W9" t="s">
        <v>74</v>
      </c>
      <c r="Z9" s="9" t="s">
        <v>559</v>
      </c>
      <c r="AA9" t="str">
        <f t="shared" si="0"/>
        <v>2035</v>
      </c>
      <c r="AB9" t="str">
        <f t="shared" si="1"/>
        <v>2020</v>
      </c>
      <c r="AC9" t="str">
        <f t="shared" si="2"/>
        <v>8</v>
      </c>
      <c r="AD9" t="str">
        <f>VLOOKUP(AC9,OA_Lookup!$A$1:$B$229,2,FALSE)</f>
        <v>Army Corps of Engineers (COE)</v>
      </c>
      <c r="AE9" t="str">
        <f t="shared" si="3"/>
        <v>8-Army Corps of Engineers (COE)</v>
      </c>
      <c r="AF9" t="str">
        <f>VLOOKUP(D9,Month_Name!$A$1:$B$13,2,FALSE)</f>
        <v>Oct</v>
      </c>
    </row>
    <row r="10" spans="1:32" x14ac:dyDescent="0.25">
      <c r="A10" t="s">
        <v>25</v>
      </c>
      <c r="C10" t="s">
        <v>50</v>
      </c>
      <c r="D10" s="2">
        <v>43769</v>
      </c>
      <c r="G10" t="s">
        <v>79</v>
      </c>
      <c r="H10" t="s">
        <v>37</v>
      </c>
      <c r="I10" t="s">
        <v>56</v>
      </c>
      <c r="J10" t="s">
        <v>51</v>
      </c>
      <c r="K10" s="11">
        <v>0</v>
      </c>
      <c r="L10" s="1">
        <v>0</v>
      </c>
      <c r="M10" s="1">
        <v>0</v>
      </c>
      <c r="N10" s="1">
        <v>70141.642000000007</v>
      </c>
      <c r="O10" s="1">
        <v>70141.642000000007</v>
      </c>
      <c r="P10" s="1">
        <v>70141.642000000007</v>
      </c>
      <c r="Q10" s="1">
        <v>27446.683300000001</v>
      </c>
      <c r="R10" t="s">
        <v>57</v>
      </c>
      <c r="S10" t="s">
        <v>29</v>
      </c>
      <c r="U10" t="s">
        <v>54</v>
      </c>
      <c r="W10" t="s">
        <v>74</v>
      </c>
      <c r="Z10" s="9" t="s">
        <v>563</v>
      </c>
      <c r="AA10" t="str">
        <f t="shared" si="0"/>
        <v>2020</v>
      </c>
      <c r="AB10" t="str">
        <f t="shared" si="1"/>
        <v>2020</v>
      </c>
      <c r="AC10" t="str">
        <f t="shared" si="2"/>
        <v>8</v>
      </c>
      <c r="AD10" t="str">
        <f>VLOOKUP(AC10,OA_Lookup!$A$1:$B$229,2,FALSE)</f>
        <v>Army Corps of Engineers (COE)</v>
      </c>
      <c r="AE10" t="str">
        <f t="shared" si="3"/>
        <v>8-Army Corps of Engineers (COE)</v>
      </c>
      <c r="AF10" t="str">
        <f>VLOOKUP(D10,Month_Name!$A$1:$B$13,2,FALSE)</f>
        <v>Oct</v>
      </c>
    </row>
    <row r="11" spans="1:32" x14ac:dyDescent="0.25">
      <c r="A11" t="s">
        <v>25</v>
      </c>
      <c r="C11" t="s">
        <v>50</v>
      </c>
      <c r="D11" s="2">
        <v>43769</v>
      </c>
      <c r="G11" t="s">
        <v>79</v>
      </c>
      <c r="H11" t="s">
        <v>37</v>
      </c>
      <c r="I11" t="s">
        <v>44</v>
      </c>
      <c r="J11" t="s">
        <v>51</v>
      </c>
      <c r="K11" s="11">
        <v>0</v>
      </c>
      <c r="L11" s="1">
        <v>24948373.431899998</v>
      </c>
      <c r="M11" s="1">
        <v>2605920.6831</v>
      </c>
      <c r="N11" s="1">
        <v>0</v>
      </c>
      <c r="O11" s="1">
        <v>0</v>
      </c>
      <c r="P11" s="1">
        <v>0</v>
      </c>
      <c r="Q11" s="1">
        <v>0</v>
      </c>
      <c r="R11" t="s">
        <v>45</v>
      </c>
      <c r="S11" t="s">
        <v>29</v>
      </c>
      <c r="U11" t="s">
        <v>30</v>
      </c>
      <c r="W11" t="s">
        <v>74</v>
      </c>
      <c r="Z11" s="9" t="s">
        <v>564</v>
      </c>
      <c r="AA11" t="str">
        <f t="shared" si="0"/>
        <v>0100</v>
      </c>
      <c r="AB11" t="str">
        <f t="shared" si="1"/>
        <v>2020</v>
      </c>
      <c r="AC11" t="str">
        <f t="shared" si="2"/>
        <v>8</v>
      </c>
      <c r="AD11" t="str">
        <f>VLOOKUP(AC11,OA_Lookup!$A$1:$B$229,2,FALSE)</f>
        <v>Army Corps of Engineers (COE)</v>
      </c>
      <c r="AE11" t="str">
        <f t="shared" si="3"/>
        <v>8-Army Corps of Engineers (COE)</v>
      </c>
      <c r="AF11" t="str">
        <f>VLOOKUP(D11,Month_Name!$A$1:$B$13,2,FALSE)</f>
        <v>Oct</v>
      </c>
    </row>
    <row r="12" spans="1:32" x14ac:dyDescent="0.25">
      <c r="A12" t="s">
        <v>25</v>
      </c>
      <c r="C12" t="s">
        <v>50</v>
      </c>
      <c r="D12" s="2">
        <v>43769</v>
      </c>
      <c r="G12" t="s">
        <v>79</v>
      </c>
      <c r="H12" t="s">
        <v>37</v>
      </c>
      <c r="I12" t="s">
        <v>44</v>
      </c>
      <c r="J12" t="s">
        <v>51</v>
      </c>
      <c r="K12" s="11">
        <v>0</v>
      </c>
      <c r="L12" s="1">
        <v>0</v>
      </c>
      <c r="M12" s="1">
        <v>0</v>
      </c>
      <c r="N12" s="1">
        <v>2611160.1910000001</v>
      </c>
      <c r="O12" s="1">
        <v>2611160.1910000001</v>
      </c>
      <c r="P12" s="1">
        <v>2611160.1910000001</v>
      </c>
      <c r="Q12" s="1">
        <v>1022072.6245</v>
      </c>
      <c r="R12" t="s">
        <v>45</v>
      </c>
      <c r="S12" t="s">
        <v>29</v>
      </c>
      <c r="U12" t="s">
        <v>54</v>
      </c>
      <c r="W12" t="s">
        <v>74</v>
      </c>
      <c r="Z12" s="9" t="s">
        <v>565</v>
      </c>
      <c r="AA12" t="str">
        <f t="shared" si="0"/>
        <v>0100</v>
      </c>
      <c r="AB12" t="str">
        <f t="shared" si="1"/>
        <v>2020</v>
      </c>
      <c r="AC12" t="str">
        <f t="shared" si="2"/>
        <v>8</v>
      </c>
      <c r="AD12" t="str">
        <f>VLOOKUP(AC12,OA_Lookup!$A$1:$B$229,2,FALSE)</f>
        <v>Army Corps of Engineers (COE)</v>
      </c>
      <c r="AE12" t="str">
        <f t="shared" si="3"/>
        <v>8-Army Corps of Engineers (COE)</v>
      </c>
      <c r="AF12" t="str">
        <f>VLOOKUP(D12,Month_Name!$A$1:$B$13,2,FALSE)</f>
        <v>Oct</v>
      </c>
    </row>
    <row r="13" spans="1:32" x14ac:dyDescent="0.25">
      <c r="A13" t="s">
        <v>25</v>
      </c>
      <c r="C13" t="s">
        <v>50</v>
      </c>
      <c r="D13" s="2">
        <v>43769</v>
      </c>
      <c r="G13" t="s">
        <v>80</v>
      </c>
      <c r="H13" t="s">
        <v>26</v>
      </c>
      <c r="I13" t="s">
        <v>33</v>
      </c>
      <c r="J13" t="s">
        <v>51</v>
      </c>
      <c r="K13" s="11">
        <v>0</v>
      </c>
      <c r="L13" s="1">
        <v>0</v>
      </c>
      <c r="M13" s="1">
        <v>0</v>
      </c>
      <c r="N13" s="1">
        <v>4094.26</v>
      </c>
      <c r="O13" s="1">
        <v>4094.26</v>
      </c>
      <c r="P13" s="1">
        <v>4094.26</v>
      </c>
      <c r="Q13" s="1">
        <v>4094.26</v>
      </c>
      <c r="R13" t="s">
        <v>34</v>
      </c>
      <c r="S13" t="s">
        <v>29</v>
      </c>
      <c r="U13" t="s">
        <v>53</v>
      </c>
      <c r="W13" t="s">
        <v>74</v>
      </c>
      <c r="Z13" s="9" t="s">
        <v>566</v>
      </c>
      <c r="AA13" t="str">
        <f t="shared" si="0"/>
        <v>2020</v>
      </c>
      <c r="AB13" t="str">
        <f t="shared" si="1"/>
        <v>2020</v>
      </c>
      <c r="AC13" t="str">
        <f t="shared" si="2"/>
        <v>10</v>
      </c>
      <c r="AD13" t="str">
        <f>VLOOKUP(AC13,OA_Lookup!$A$1:$B$229,2,FALSE)</f>
        <v>DSWA</v>
      </c>
      <c r="AE13" t="str">
        <f t="shared" si="3"/>
        <v>10-DSWA</v>
      </c>
      <c r="AF13" t="str">
        <f>VLOOKUP(D13,Month_Name!$A$1:$B$13,2,FALSE)</f>
        <v>Oct</v>
      </c>
    </row>
    <row r="14" spans="1:32" x14ac:dyDescent="0.25">
      <c r="A14" t="s">
        <v>25</v>
      </c>
      <c r="C14" t="s">
        <v>50</v>
      </c>
      <c r="D14" s="2">
        <v>43769</v>
      </c>
      <c r="G14" t="s">
        <v>80</v>
      </c>
      <c r="H14" t="s">
        <v>26</v>
      </c>
      <c r="I14" t="s">
        <v>33</v>
      </c>
      <c r="J14" t="s">
        <v>51</v>
      </c>
      <c r="K14" s="11">
        <v>0</v>
      </c>
      <c r="L14" s="1">
        <v>104568538.2053</v>
      </c>
      <c r="M14" s="1">
        <v>4168229.6510000001</v>
      </c>
      <c r="N14" s="1">
        <v>146711.0447</v>
      </c>
      <c r="O14" s="1">
        <v>146711.0447</v>
      </c>
      <c r="P14" s="1">
        <v>19763.834699999999</v>
      </c>
      <c r="Q14" s="1">
        <v>19763.834699999999</v>
      </c>
      <c r="R14" t="s">
        <v>34</v>
      </c>
      <c r="S14" t="s">
        <v>29</v>
      </c>
      <c r="U14" t="s">
        <v>30</v>
      </c>
      <c r="W14" t="s">
        <v>74</v>
      </c>
      <c r="Z14" s="9" t="s">
        <v>567</v>
      </c>
      <c r="AA14" t="str">
        <f t="shared" si="0"/>
        <v>2065</v>
      </c>
      <c r="AB14" t="str">
        <f t="shared" si="1"/>
        <v>2020</v>
      </c>
      <c r="AC14" t="str">
        <f t="shared" si="2"/>
        <v>10</v>
      </c>
      <c r="AD14" t="str">
        <f>VLOOKUP(AC14,OA_Lookup!$A$1:$B$229,2,FALSE)</f>
        <v>DSWA</v>
      </c>
      <c r="AE14" t="str">
        <f t="shared" si="3"/>
        <v>10-DSWA</v>
      </c>
      <c r="AF14" t="str">
        <f>VLOOKUP(D14,Month_Name!$A$1:$B$13,2,FALSE)</f>
        <v>Oct</v>
      </c>
    </row>
    <row r="15" spans="1:32" x14ac:dyDescent="0.25">
      <c r="A15" t="s">
        <v>25</v>
      </c>
      <c r="C15" t="s">
        <v>50</v>
      </c>
      <c r="D15" s="2">
        <v>43769</v>
      </c>
      <c r="G15" t="s">
        <v>80</v>
      </c>
      <c r="H15" t="s">
        <v>26</v>
      </c>
      <c r="I15" t="s">
        <v>33</v>
      </c>
      <c r="J15" t="s">
        <v>51</v>
      </c>
      <c r="K15" s="11">
        <v>0</v>
      </c>
      <c r="L15" s="1">
        <v>0</v>
      </c>
      <c r="M15" s="1">
        <v>0</v>
      </c>
      <c r="N15" s="1">
        <v>1373093.4993</v>
      </c>
      <c r="O15" s="1">
        <v>1373093.4993</v>
      </c>
      <c r="P15" s="1">
        <v>0</v>
      </c>
      <c r="Q15" s="1">
        <v>0</v>
      </c>
      <c r="R15" t="s">
        <v>34</v>
      </c>
      <c r="S15" t="s">
        <v>52</v>
      </c>
      <c r="U15" t="s">
        <v>53</v>
      </c>
      <c r="W15" t="s">
        <v>74</v>
      </c>
      <c r="Z15" s="9" t="s">
        <v>568</v>
      </c>
      <c r="AA15" t="str">
        <f t="shared" si="0"/>
        <v>2020</v>
      </c>
      <c r="AB15" t="str">
        <f t="shared" si="1"/>
        <v>2020</v>
      </c>
      <c r="AC15" t="str">
        <f t="shared" si="2"/>
        <v>10</v>
      </c>
      <c r="AD15" t="str">
        <f>VLOOKUP(AC15,OA_Lookup!$A$1:$B$229,2,FALSE)</f>
        <v>DSWA</v>
      </c>
      <c r="AE15" t="str">
        <f t="shared" si="3"/>
        <v>10-DSWA</v>
      </c>
      <c r="AF15" t="str">
        <f>VLOOKUP(D15,Month_Name!$A$1:$B$13,2,FALSE)</f>
        <v>Oct</v>
      </c>
    </row>
    <row r="16" spans="1:32" x14ac:dyDescent="0.25">
      <c r="A16" t="s">
        <v>25</v>
      </c>
      <c r="C16" t="s">
        <v>50</v>
      </c>
      <c r="D16" s="2">
        <v>43769</v>
      </c>
      <c r="G16" t="s">
        <v>80</v>
      </c>
      <c r="H16" t="s">
        <v>26</v>
      </c>
      <c r="I16" t="s">
        <v>33</v>
      </c>
      <c r="J16" t="s">
        <v>51</v>
      </c>
      <c r="K16" s="11">
        <v>0</v>
      </c>
      <c r="L16" s="1">
        <v>232264489.78870001</v>
      </c>
      <c r="M16" s="1">
        <v>29242645.6358</v>
      </c>
      <c r="N16" s="1">
        <v>19769346.467900001</v>
      </c>
      <c r="O16" s="1">
        <v>19532723.259199999</v>
      </c>
      <c r="P16" s="1">
        <v>4894.8243000000002</v>
      </c>
      <c r="Q16" s="1">
        <v>758.45410000000004</v>
      </c>
      <c r="R16" t="s">
        <v>34</v>
      </c>
      <c r="S16" t="s">
        <v>52</v>
      </c>
      <c r="U16" t="s">
        <v>30</v>
      </c>
      <c r="W16" t="s">
        <v>74</v>
      </c>
      <c r="Z16" s="9" t="s">
        <v>560</v>
      </c>
      <c r="AA16" t="str">
        <f t="shared" si="0"/>
        <v>2020</v>
      </c>
      <c r="AB16" t="str">
        <f t="shared" si="1"/>
        <v>2020</v>
      </c>
      <c r="AC16" t="str">
        <f t="shared" si="2"/>
        <v>10</v>
      </c>
      <c r="AD16" t="str">
        <f>VLOOKUP(AC16,OA_Lookup!$A$1:$B$229,2,FALSE)</f>
        <v>DSWA</v>
      </c>
      <c r="AE16" t="str">
        <f t="shared" si="3"/>
        <v>10-DSWA</v>
      </c>
      <c r="AF16" t="str">
        <f>VLOOKUP(D16,Month_Name!$A$1:$B$13,2,FALSE)</f>
        <v>Oct</v>
      </c>
    </row>
    <row r="17" spans="1:32" x14ac:dyDescent="0.25">
      <c r="A17" t="s">
        <v>25</v>
      </c>
      <c r="C17" t="s">
        <v>50</v>
      </c>
      <c r="D17" s="2">
        <v>43769</v>
      </c>
      <c r="G17" t="s">
        <v>80</v>
      </c>
      <c r="H17" t="s">
        <v>26</v>
      </c>
      <c r="I17" t="s">
        <v>77</v>
      </c>
      <c r="J17" t="s">
        <v>51</v>
      </c>
      <c r="K17" s="11">
        <v>0</v>
      </c>
      <c r="L17" s="1">
        <v>636884.89199999999</v>
      </c>
      <c r="M17" s="1">
        <v>151639.26</v>
      </c>
      <c r="N17" s="1">
        <v>151639.26</v>
      </c>
      <c r="O17" s="1">
        <v>37909.815000000002</v>
      </c>
      <c r="P17" s="1">
        <v>0</v>
      </c>
      <c r="Q17" s="1">
        <v>0</v>
      </c>
      <c r="R17" t="s">
        <v>78</v>
      </c>
      <c r="S17" t="s">
        <v>52</v>
      </c>
      <c r="U17" t="s">
        <v>30</v>
      </c>
      <c r="W17" t="s">
        <v>74</v>
      </c>
      <c r="Z17" s="9" t="s">
        <v>561</v>
      </c>
      <c r="AA17" t="str">
        <f t="shared" si="0"/>
        <v>2020</v>
      </c>
      <c r="AB17" t="str">
        <f t="shared" si="1"/>
        <v>2020</v>
      </c>
      <c r="AC17" t="str">
        <f t="shared" si="2"/>
        <v>10</v>
      </c>
      <c r="AD17" t="str">
        <f>VLOOKUP(AC17,OA_Lookup!$A$1:$B$229,2,FALSE)</f>
        <v>DSWA</v>
      </c>
      <c r="AE17" t="str">
        <f t="shared" si="3"/>
        <v>10-DSWA</v>
      </c>
      <c r="AF17" t="str">
        <f>VLOOKUP(D17,Month_Name!$A$1:$B$13,2,FALSE)</f>
        <v>Oct</v>
      </c>
    </row>
    <row r="18" spans="1:32" x14ac:dyDescent="0.25">
      <c r="A18" t="s">
        <v>25</v>
      </c>
      <c r="C18" t="s">
        <v>50</v>
      </c>
      <c r="D18" s="2">
        <v>43769</v>
      </c>
      <c r="G18" t="s">
        <v>80</v>
      </c>
      <c r="H18" t="s">
        <v>37</v>
      </c>
      <c r="I18" t="s">
        <v>44</v>
      </c>
      <c r="J18" t="s">
        <v>51</v>
      </c>
      <c r="K18" s="11">
        <v>0</v>
      </c>
      <c r="L18" s="1">
        <v>22543602.227200001</v>
      </c>
      <c r="M18" s="1">
        <v>4568512.5637999997</v>
      </c>
      <c r="N18" s="1">
        <v>-490.46199999999999</v>
      </c>
      <c r="O18" s="1">
        <v>-490.46199999999999</v>
      </c>
      <c r="P18" s="1">
        <v>-490.46199999999999</v>
      </c>
      <c r="Q18" s="1">
        <v>-490.46199999999999</v>
      </c>
      <c r="R18" t="s">
        <v>45</v>
      </c>
      <c r="S18" t="s">
        <v>29</v>
      </c>
      <c r="U18" t="s">
        <v>30</v>
      </c>
      <c r="W18" t="s">
        <v>74</v>
      </c>
      <c r="Z18" s="9" t="s">
        <v>562</v>
      </c>
      <c r="AA18" t="str">
        <f t="shared" si="0"/>
        <v>0725</v>
      </c>
      <c r="AB18" t="str">
        <f t="shared" si="1"/>
        <v>2020</v>
      </c>
      <c r="AC18" t="str">
        <f t="shared" si="2"/>
        <v>10</v>
      </c>
      <c r="AD18" t="str">
        <f>VLOOKUP(AC18,OA_Lookup!$A$1:$B$229,2,FALSE)</f>
        <v>DSWA</v>
      </c>
      <c r="AE18" t="str">
        <f t="shared" si="3"/>
        <v>10-DSWA</v>
      </c>
      <c r="AF18" t="str">
        <f>VLOOKUP(D18,Month_Name!$A$1:$B$13,2,FALSE)</f>
        <v>Oct</v>
      </c>
    </row>
    <row r="19" spans="1:32" x14ac:dyDescent="0.25">
      <c r="A19" t="s">
        <v>25</v>
      </c>
      <c r="C19" t="s">
        <v>50</v>
      </c>
      <c r="D19" s="2">
        <v>43769</v>
      </c>
      <c r="G19" t="s">
        <v>80</v>
      </c>
      <c r="H19" t="s">
        <v>37</v>
      </c>
      <c r="I19" t="s">
        <v>44</v>
      </c>
      <c r="J19" t="s">
        <v>51</v>
      </c>
      <c r="K19" s="11">
        <v>0</v>
      </c>
      <c r="L19" s="1">
        <v>0</v>
      </c>
      <c r="M19" s="1">
        <v>0</v>
      </c>
      <c r="N19" s="1">
        <v>2500480.4314000001</v>
      </c>
      <c r="O19" s="1">
        <v>2500480.4314000001</v>
      </c>
      <c r="P19" s="1">
        <v>2500480.4314000001</v>
      </c>
      <c r="Q19" s="1">
        <v>991301.85690000001</v>
      </c>
      <c r="R19" t="s">
        <v>45</v>
      </c>
      <c r="S19" t="s">
        <v>29</v>
      </c>
      <c r="U19" t="s">
        <v>54</v>
      </c>
      <c r="W19" t="s">
        <v>74</v>
      </c>
      <c r="Z19" s="9" t="s">
        <v>555</v>
      </c>
      <c r="AA19" t="str">
        <f t="shared" si="0"/>
        <v>0500</v>
      </c>
      <c r="AB19" t="str">
        <f t="shared" si="1"/>
        <v>2017</v>
      </c>
      <c r="AC19" t="str">
        <f t="shared" si="2"/>
        <v>10</v>
      </c>
      <c r="AD19" t="str">
        <f>VLOOKUP(AC19,OA_Lookup!$A$1:$B$229,2,FALSE)</f>
        <v>DSWA</v>
      </c>
      <c r="AE19" t="str">
        <f t="shared" si="3"/>
        <v>10-DSWA</v>
      </c>
      <c r="AF19" t="str">
        <f>VLOOKUP(D19,Month_Name!$A$1:$B$13,2,FALSE)</f>
        <v>Oct</v>
      </c>
    </row>
    <row r="20" spans="1:32" x14ac:dyDescent="0.25">
      <c r="A20" t="s">
        <v>25</v>
      </c>
      <c r="C20" t="s">
        <v>50</v>
      </c>
      <c r="D20" s="2">
        <v>43769</v>
      </c>
      <c r="G20" t="s">
        <v>81</v>
      </c>
      <c r="H20" t="s">
        <v>58</v>
      </c>
      <c r="I20" t="s">
        <v>59</v>
      </c>
      <c r="J20" t="s">
        <v>51</v>
      </c>
      <c r="K20" s="11">
        <v>0</v>
      </c>
      <c r="L20" s="1">
        <v>0</v>
      </c>
      <c r="M20" s="1">
        <v>106905.6783</v>
      </c>
      <c r="N20" s="1">
        <v>0</v>
      </c>
      <c r="O20" s="1">
        <v>0</v>
      </c>
      <c r="P20" s="1">
        <v>0</v>
      </c>
      <c r="Q20" s="1">
        <v>0</v>
      </c>
      <c r="R20" t="s">
        <v>60</v>
      </c>
      <c r="S20" t="s">
        <v>29</v>
      </c>
      <c r="U20" t="s">
        <v>30</v>
      </c>
      <c r="W20" t="s">
        <v>74</v>
      </c>
      <c r="Z20" s="9" t="s">
        <v>556</v>
      </c>
      <c r="AA20" t="str">
        <f t="shared" si="0"/>
        <v>0500</v>
      </c>
      <c r="AB20" t="str">
        <f t="shared" si="1"/>
        <v>2018</v>
      </c>
      <c r="AC20" t="str">
        <f t="shared" si="2"/>
        <v>31</v>
      </c>
      <c r="AD20" t="str">
        <f>VLOOKUP(AC20,OA_Lookup!$A$1:$B$229,2,FALSE)</f>
        <v>Air Force Center for Environmental Excellence (FY05 and prior)</v>
      </c>
      <c r="AE20" t="str">
        <f t="shared" si="3"/>
        <v>31-Air Force Center for Environmental Excellence (FY05 and prior)</v>
      </c>
      <c r="AF20" t="str">
        <f>VLOOKUP(D20,Month_Name!$A$1:$B$13,2,FALSE)</f>
        <v>Oct</v>
      </c>
    </row>
    <row r="21" spans="1:32" x14ac:dyDescent="0.25">
      <c r="A21" t="s">
        <v>25</v>
      </c>
      <c r="C21" t="s">
        <v>50</v>
      </c>
      <c r="D21" s="2">
        <v>43769</v>
      </c>
      <c r="G21" t="s">
        <v>81</v>
      </c>
      <c r="H21" t="s">
        <v>26</v>
      </c>
      <c r="I21" t="s">
        <v>72</v>
      </c>
      <c r="J21" t="s">
        <v>51</v>
      </c>
      <c r="K21" s="11">
        <v>0</v>
      </c>
      <c r="L21" s="1">
        <v>0</v>
      </c>
      <c r="M21" s="1">
        <v>0</v>
      </c>
      <c r="N21" s="1">
        <v>939973.86289999995</v>
      </c>
      <c r="O21" s="1">
        <v>0</v>
      </c>
      <c r="P21" s="1">
        <v>0</v>
      </c>
      <c r="Q21" s="1">
        <v>0</v>
      </c>
      <c r="R21" t="s">
        <v>73</v>
      </c>
      <c r="S21" t="s">
        <v>29</v>
      </c>
      <c r="U21" t="s">
        <v>53</v>
      </c>
      <c r="W21" t="s">
        <v>74</v>
      </c>
      <c r="Z21" s="9" t="s">
        <v>557</v>
      </c>
      <c r="AA21" t="str">
        <f t="shared" si="0"/>
        <v>2035</v>
      </c>
      <c r="AB21" t="str">
        <f t="shared" si="1"/>
        <v>2019</v>
      </c>
      <c r="AC21" t="str">
        <f t="shared" si="2"/>
        <v>31</v>
      </c>
      <c r="AD21" t="str">
        <f>VLOOKUP(AC21,OA_Lookup!$A$1:$B$229,2,FALSE)</f>
        <v>Air Force Center for Environmental Excellence (FY05 and prior)</v>
      </c>
      <c r="AE21" t="str">
        <f t="shared" si="3"/>
        <v>31-Air Force Center for Environmental Excellence (FY05 and prior)</v>
      </c>
      <c r="AF21" t="str">
        <f>VLOOKUP(D21,Month_Name!$A$1:$B$13,2,FALSE)</f>
        <v>Oct</v>
      </c>
    </row>
    <row r="22" spans="1:32" x14ac:dyDescent="0.25">
      <c r="A22" t="s">
        <v>25</v>
      </c>
      <c r="C22" t="s">
        <v>50</v>
      </c>
      <c r="D22" s="2">
        <v>43769</v>
      </c>
      <c r="G22" t="s">
        <v>81</v>
      </c>
      <c r="H22" t="s">
        <v>26</v>
      </c>
      <c r="I22" t="s">
        <v>72</v>
      </c>
      <c r="J22" t="s">
        <v>51</v>
      </c>
      <c r="K22" s="11">
        <v>0</v>
      </c>
      <c r="L22" s="1">
        <v>16442244.9618</v>
      </c>
      <c r="M22" s="1">
        <v>8056487.7363</v>
      </c>
      <c r="N22" s="1">
        <v>2496403.2384000001</v>
      </c>
      <c r="O22" s="1">
        <v>2496403.2384000001</v>
      </c>
      <c r="P22" s="1">
        <v>128450.84209999999</v>
      </c>
      <c r="Q22" s="1">
        <v>115316.15270000001</v>
      </c>
      <c r="R22" t="s">
        <v>73</v>
      </c>
      <c r="S22" t="s">
        <v>29</v>
      </c>
      <c r="U22" t="s">
        <v>30</v>
      </c>
      <c r="W22" t="s">
        <v>74</v>
      </c>
      <c r="Z22" s="9" t="s">
        <v>558</v>
      </c>
      <c r="AA22" t="str">
        <f t="shared" si="0"/>
        <v>2035</v>
      </c>
      <c r="AB22" t="str">
        <f t="shared" si="1"/>
        <v>2020</v>
      </c>
      <c r="AC22" t="str">
        <f t="shared" si="2"/>
        <v>31</v>
      </c>
      <c r="AD22" t="str">
        <f>VLOOKUP(AC22,OA_Lookup!$A$1:$B$229,2,FALSE)</f>
        <v>Air Force Center for Environmental Excellence (FY05 and prior)</v>
      </c>
      <c r="AE22" t="str">
        <f t="shared" si="3"/>
        <v>31-Air Force Center for Environmental Excellence (FY05 and prior)</v>
      </c>
      <c r="AF22" t="str">
        <f>VLOOKUP(D22,Month_Name!$A$1:$B$13,2,FALSE)</f>
        <v>Oct</v>
      </c>
    </row>
    <row r="23" spans="1:32" x14ac:dyDescent="0.25">
      <c r="A23" t="s">
        <v>25</v>
      </c>
      <c r="C23" t="s">
        <v>50</v>
      </c>
      <c r="D23" s="2">
        <v>43769</v>
      </c>
      <c r="G23" t="s">
        <v>81</v>
      </c>
      <c r="H23" t="s">
        <v>37</v>
      </c>
      <c r="I23" t="s">
        <v>42</v>
      </c>
      <c r="J23" t="s">
        <v>51</v>
      </c>
      <c r="K23" s="11">
        <v>0</v>
      </c>
      <c r="L23" s="1">
        <v>902253.59699999995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t="s">
        <v>43</v>
      </c>
      <c r="S23" t="s">
        <v>29</v>
      </c>
      <c r="U23" t="s">
        <v>30</v>
      </c>
      <c r="W23" t="s">
        <v>74</v>
      </c>
      <c r="Z23" s="9" t="s">
        <v>559</v>
      </c>
      <c r="AA23" t="str">
        <f t="shared" si="0"/>
        <v>2035</v>
      </c>
      <c r="AB23" t="str">
        <f t="shared" si="1"/>
        <v>2020</v>
      </c>
      <c r="AC23" t="str">
        <f t="shared" si="2"/>
        <v>31</v>
      </c>
      <c r="AD23" t="str">
        <f>VLOOKUP(AC23,OA_Lookup!$A$1:$B$229,2,FALSE)</f>
        <v>Air Force Center for Environmental Excellence (FY05 and prior)</v>
      </c>
      <c r="AE23" t="str">
        <f t="shared" si="3"/>
        <v>31-Air Force Center for Environmental Excellence (FY05 and prior)</v>
      </c>
      <c r="AF23" t="str">
        <f>VLOOKUP(D23,Month_Name!$A$1:$B$13,2,FALSE)</f>
        <v>Oct</v>
      </c>
    </row>
    <row r="24" spans="1:32" x14ac:dyDescent="0.25">
      <c r="A24" t="s">
        <v>25</v>
      </c>
      <c r="C24" t="s">
        <v>50</v>
      </c>
      <c r="D24" s="2">
        <v>43769</v>
      </c>
      <c r="G24" t="s">
        <v>81</v>
      </c>
      <c r="H24" t="s">
        <v>37</v>
      </c>
      <c r="I24" t="s">
        <v>44</v>
      </c>
      <c r="J24" t="s">
        <v>51</v>
      </c>
      <c r="K24" s="11">
        <v>0</v>
      </c>
      <c r="L24" s="1">
        <v>0</v>
      </c>
      <c r="M24" s="1">
        <v>0</v>
      </c>
      <c r="N24" s="1">
        <v>20.8049</v>
      </c>
      <c r="O24" s="1">
        <v>20.8049</v>
      </c>
      <c r="P24" s="1">
        <v>20.8049</v>
      </c>
      <c r="Q24" s="1">
        <v>20.8049</v>
      </c>
      <c r="R24" t="s">
        <v>45</v>
      </c>
      <c r="S24" t="s">
        <v>29</v>
      </c>
      <c r="U24" t="s">
        <v>53</v>
      </c>
      <c r="W24" t="s">
        <v>74</v>
      </c>
      <c r="Z24" s="9" t="s">
        <v>563</v>
      </c>
      <c r="AA24" t="str">
        <f t="shared" si="0"/>
        <v>2020</v>
      </c>
      <c r="AB24" t="str">
        <f t="shared" si="1"/>
        <v>2020</v>
      </c>
      <c r="AC24" t="str">
        <f t="shared" si="2"/>
        <v>31</v>
      </c>
      <c r="AD24" t="str">
        <f>VLOOKUP(AC24,OA_Lookup!$A$1:$B$229,2,FALSE)</f>
        <v>Air Force Center for Environmental Excellence (FY05 and prior)</v>
      </c>
      <c r="AE24" t="str">
        <f t="shared" si="3"/>
        <v>31-Air Force Center for Environmental Excellence (FY05 and prior)</v>
      </c>
      <c r="AF24" t="str">
        <f>VLOOKUP(D24,Month_Name!$A$1:$B$13,2,FALSE)</f>
        <v>Oct</v>
      </c>
    </row>
    <row r="25" spans="1:32" x14ac:dyDescent="0.25">
      <c r="A25" t="s">
        <v>25</v>
      </c>
      <c r="C25" t="s">
        <v>50</v>
      </c>
      <c r="D25" s="2">
        <v>43769</v>
      </c>
      <c r="G25" t="s">
        <v>81</v>
      </c>
      <c r="H25" t="s">
        <v>37</v>
      </c>
      <c r="I25" t="s">
        <v>44</v>
      </c>
      <c r="J25" t="s">
        <v>51</v>
      </c>
      <c r="K25" s="11">
        <v>0</v>
      </c>
      <c r="L25" s="1">
        <v>27332445.877599999</v>
      </c>
      <c r="M25" s="1">
        <v>3510217.6190999998</v>
      </c>
      <c r="N25" s="1">
        <v>-17512.272199999999</v>
      </c>
      <c r="O25" s="1">
        <v>-17512.272199999999</v>
      </c>
      <c r="P25" s="1">
        <v>-17512.272199999999</v>
      </c>
      <c r="Q25" s="1">
        <v>-17512.272199999999</v>
      </c>
      <c r="R25" t="s">
        <v>45</v>
      </c>
      <c r="S25" t="s">
        <v>29</v>
      </c>
      <c r="U25" t="s">
        <v>30</v>
      </c>
      <c r="W25" t="s">
        <v>74</v>
      </c>
      <c r="Z25" s="9" t="s">
        <v>564</v>
      </c>
      <c r="AA25" t="str">
        <f t="shared" si="0"/>
        <v>0100</v>
      </c>
      <c r="AB25" t="str">
        <f t="shared" si="1"/>
        <v>2020</v>
      </c>
      <c r="AC25" t="str">
        <f t="shared" si="2"/>
        <v>31</v>
      </c>
      <c r="AD25" t="str">
        <f>VLOOKUP(AC25,OA_Lookup!$A$1:$B$229,2,FALSE)</f>
        <v>Air Force Center for Environmental Excellence (FY05 and prior)</v>
      </c>
      <c r="AE25" t="str">
        <f t="shared" si="3"/>
        <v>31-Air Force Center for Environmental Excellence (FY05 and prior)</v>
      </c>
      <c r="AF25" t="str">
        <f>VLOOKUP(D25,Month_Name!$A$1:$B$13,2,FALSE)</f>
        <v>Oct</v>
      </c>
    </row>
    <row r="26" spans="1:32" x14ac:dyDescent="0.25">
      <c r="A26" t="s">
        <v>25</v>
      </c>
      <c r="C26" t="s">
        <v>50</v>
      </c>
      <c r="D26" s="2">
        <v>43769</v>
      </c>
      <c r="G26" t="s">
        <v>81</v>
      </c>
      <c r="H26" t="s">
        <v>37</v>
      </c>
      <c r="I26" t="s">
        <v>44</v>
      </c>
      <c r="J26" t="s">
        <v>51</v>
      </c>
      <c r="K26" s="11">
        <v>0</v>
      </c>
      <c r="L26" s="1">
        <v>0</v>
      </c>
      <c r="M26" s="1">
        <v>0</v>
      </c>
      <c r="N26" s="1">
        <v>3181633.0466</v>
      </c>
      <c r="O26" s="1">
        <v>3181633.0466</v>
      </c>
      <c r="P26" s="1">
        <v>3181633.0466</v>
      </c>
      <c r="Q26" s="1">
        <v>1244100.4482</v>
      </c>
      <c r="R26" t="s">
        <v>45</v>
      </c>
      <c r="S26" t="s">
        <v>29</v>
      </c>
      <c r="U26" t="s">
        <v>54</v>
      </c>
      <c r="W26" t="s">
        <v>74</v>
      </c>
      <c r="Z26" s="9" t="s">
        <v>565</v>
      </c>
      <c r="AA26" t="str">
        <f t="shared" si="0"/>
        <v>0100</v>
      </c>
      <c r="AB26" t="str">
        <f t="shared" si="1"/>
        <v>2020</v>
      </c>
      <c r="AC26" t="str">
        <f t="shared" si="2"/>
        <v>31</v>
      </c>
      <c r="AD26" t="str">
        <f>VLOOKUP(AC26,OA_Lookup!$A$1:$B$229,2,FALSE)</f>
        <v>Air Force Center for Environmental Excellence (FY05 and prior)</v>
      </c>
      <c r="AE26" t="str">
        <f t="shared" si="3"/>
        <v>31-Air Force Center for Environmental Excellence (FY05 and prior)</v>
      </c>
      <c r="AF26" t="str">
        <f>VLOOKUP(D26,Month_Name!$A$1:$B$13,2,FALSE)</f>
        <v>Oct</v>
      </c>
    </row>
    <row r="27" spans="1:32" x14ac:dyDescent="0.25">
      <c r="A27" t="s">
        <v>25</v>
      </c>
      <c r="C27" t="s">
        <v>50</v>
      </c>
      <c r="D27" s="2">
        <v>43769</v>
      </c>
      <c r="G27" t="s">
        <v>82</v>
      </c>
      <c r="H27" t="s">
        <v>58</v>
      </c>
      <c r="I27" t="s">
        <v>59</v>
      </c>
      <c r="J27" t="s">
        <v>51</v>
      </c>
      <c r="K27" s="11">
        <v>0</v>
      </c>
      <c r="L27" s="1">
        <v>0</v>
      </c>
      <c r="M27" s="1">
        <v>21249.967700000001</v>
      </c>
      <c r="N27" s="1">
        <v>0</v>
      </c>
      <c r="O27" s="1">
        <v>0</v>
      </c>
      <c r="P27" s="1">
        <v>0</v>
      </c>
      <c r="Q27" s="1">
        <v>0</v>
      </c>
      <c r="R27" t="s">
        <v>60</v>
      </c>
      <c r="S27" t="s">
        <v>29</v>
      </c>
      <c r="U27" t="s">
        <v>30</v>
      </c>
      <c r="W27" t="s">
        <v>74</v>
      </c>
      <c r="Z27" s="9" t="s">
        <v>566</v>
      </c>
      <c r="AA27" t="str">
        <f t="shared" si="0"/>
        <v>2020</v>
      </c>
      <c r="AB27" t="str">
        <f t="shared" si="1"/>
        <v>2020</v>
      </c>
      <c r="AC27" t="str">
        <f t="shared" si="2"/>
        <v>35</v>
      </c>
      <c r="AD27" t="str">
        <f>VLOOKUP(AC27,OA_Lookup!$A$1:$B$229,2,FALSE)</f>
        <v>Military Traffic Management Command (MTMC)</v>
      </c>
      <c r="AE27" t="str">
        <f t="shared" si="3"/>
        <v>35-Military Traffic Management Command (MTMC)</v>
      </c>
      <c r="AF27" t="str">
        <f>VLOOKUP(D27,Month_Name!$A$1:$B$13,2,FALSE)</f>
        <v>Oct</v>
      </c>
    </row>
    <row r="28" spans="1:32" x14ac:dyDescent="0.25">
      <c r="A28" t="s">
        <v>25</v>
      </c>
      <c r="C28" t="s">
        <v>50</v>
      </c>
      <c r="D28" s="2">
        <v>43769</v>
      </c>
      <c r="G28" t="s">
        <v>82</v>
      </c>
      <c r="H28" t="s">
        <v>26</v>
      </c>
      <c r="I28" t="s">
        <v>27</v>
      </c>
      <c r="J28" t="s">
        <v>51</v>
      </c>
      <c r="K28" s="11">
        <v>0</v>
      </c>
      <c r="L28" s="1">
        <v>0</v>
      </c>
      <c r="M28" s="1">
        <v>0</v>
      </c>
      <c r="N28" s="1">
        <v>95532.733800000002</v>
      </c>
      <c r="O28" s="1">
        <v>95532.733800000002</v>
      </c>
      <c r="P28" s="1">
        <v>0</v>
      </c>
      <c r="Q28" s="1">
        <v>0</v>
      </c>
      <c r="R28" t="s">
        <v>28</v>
      </c>
      <c r="S28" t="s">
        <v>29</v>
      </c>
      <c r="U28" t="s">
        <v>53</v>
      </c>
      <c r="W28" t="s">
        <v>74</v>
      </c>
      <c r="Z28" s="9" t="s">
        <v>567</v>
      </c>
      <c r="AA28" t="str">
        <f t="shared" si="0"/>
        <v>2065</v>
      </c>
      <c r="AB28" t="str">
        <f t="shared" si="1"/>
        <v>2020</v>
      </c>
      <c r="AC28" t="str">
        <f t="shared" si="2"/>
        <v>35</v>
      </c>
      <c r="AD28" t="str">
        <f>VLOOKUP(AC28,OA_Lookup!$A$1:$B$229,2,FALSE)</f>
        <v>Military Traffic Management Command (MTMC)</v>
      </c>
      <c r="AE28" t="str">
        <f t="shared" si="3"/>
        <v>35-Military Traffic Management Command (MTMC)</v>
      </c>
      <c r="AF28" t="str">
        <f>VLOOKUP(D28,Month_Name!$A$1:$B$13,2,FALSE)</f>
        <v>Oct</v>
      </c>
    </row>
    <row r="29" spans="1:32" x14ac:dyDescent="0.25">
      <c r="A29" t="s">
        <v>25</v>
      </c>
      <c r="C29" t="s">
        <v>50</v>
      </c>
      <c r="D29" s="2">
        <v>43769</v>
      </c>
      <c r="G29" t="s">
        <v>82</v>
      </c>
      <c r="H29" t="s">
        <v>26</v>
      </c>
      <c r="I29" t="s">
        <v>27</v>
      </c>
      <c r="J29" t="s">
        <v>51</v>
      </c>
      <c r="K29" s="11">
        <v>0</v>
      </c>
      <c r="L29" s="1">
        <v>2299685.1974999998</v>
      </c>
      <c r="M29" s="1">
        <v>125650.6943</v>
      </c>
      <c r="N29" s="1">
        <v>6892.8231999999998</v>
      </c>
      <c r="O29" s="1">
        <v>6892.8231999999998</v>
      </c>
      <c r="P29" s="1">
        <v>0</v>
      </c>
      <c r="Q29" s="1">
        <v>0</v>
      </c>
      <c r="R29" t="s">
        <v>28</v>
      </c>
      <c r="S29" t="s">
        <v>29</v>
      </c>
      <c r="U29" t="s">
        <v>30</v>
      </c>
      <c r="W29" t="s">
        <v>74</v>
      </c>
      <c r="Z29" s="9" t="s">
        <v>568</v>
      </c>
      <c r="AA29" t="str">
        <f t="shared" si="0"/>
        <v>2020</v>
      </c>
      <c r="AB29" t="str">
        <f t="shared" si="1"/>
        <v>2020</v>
      </c>
      <c r="AC29" t="str">
        <f t="shared" si="2"/>
        <v>35</v>
      </c>
      <c r="AD29" t="str">
        <f>VLOOKUP(AC29,OA_Lookup!$A$1:$B$229,2,FALSE)</f>
        <v>Military Traffic Management Command (MTMC)</v>
      </c>
      <c r="AE29" t="str">
        <f t="shared" si="3"/>
        <v>35-Military Traffic Management Command (MTMC)</v>
      </c>
      <c r="AF29" t="str">
        <f>VLOOKUP(D29,Month_Name!$A$1:$B$13,2,FALSE)</f>
        <v>Oct</v>
      </c>
    </row>
    <row r="30" spans="1:32" x14ac:dyDescent="0.25">
      <c r="A30" t="s">
        <v>25</v>
      </c>
      <c r="C30" t="s">
        <v>50</v>
      </c>
      <c r="D30" s="2">
        <v>43769</v>
      </c>
      <c r="G30" t="s">
        <v>82</v>
      </c>
      <c r="H30" t="s">
        <v>26</v>
      </c>
      <c r="I30" t="s">
        <v>31</v>
      </c>
      <c r="J30" t="s">
        <v>51</v>
      </c>
      <c r="K30" s="11">
        <v>0</v>
      </c>
      <c r="L30" s="1">
        <v>0</v>
      </c>
      <c r="M30" s="1">
        <v>0</v>
      </c>
      <c r="N30" s="1">
        <v>105494.8949</v>
      </c>
      <c r="O30" s="1">
        <v>96965.186499999996</v>
      </c>
      <c r="P30" s="1">
        <v>0</v>
      </c>
      <c r="Q30" s="1">
        <v>0</v>
      </c>
      <c r="R30" t="s">
        <v>32</v>
      </c>
      <c r="S30" t="s">
        <v>29</v>
      </c>
      <c r="U30" t="s">
        <v>53</v>
      </c>
      <c r="W30" t="s">
        <v>74</v>
      </c>
      <c r="Z30" s="9" t="s">
        <v>560</v>
      </c>
      <c r="AA30" t="str">
        <f t="shared" si="0"/>
        <v>2020</v>
      </c>
      <c r="AB30" t="str">
        <f t="shared" si="1"/>
        <v>2020</v>
      </c>
      <c r="AC30" t="str">
        <f t="shared" si="2"/>
        <v>35</v>
      </c>
      <c r="AD30" t="str">
        <f>VLOOKUP(AC30,OA_Lookup!$A$1:$B$229,2,FALSE)</f>
        <v>Military Traffic Management Command (MTMC)</v>
      </c>
      <c r="AE30" t="str">
        <f t="shared" si="3"/>
        <v>35-Military Traffic Management Command (MTMC)</v>
      </c>
      <c r="AF30" t="str">
        <f>VLOOKUP(D30,Month_Name!$A$1:$B$13,2,FALSE)</f>
        <v>Oct</v>
      </c>
    </row>
    <row r="31" spans="1:32" x14ac:dyDescent="0.25">
      <c r="A31" t="s">
        <v>25</v>
      </c>
      <c r="C31" t="s">
        <v>50</v>
      </c>
      <c r="D31" s="2">
        <v>43769</v>
      </c>
      <c r="G31" t="s">
        <v>82</v>
      </c>
      <c r="H31" t="s">
        <v>26</v>
      </c>
      <c r="I31" t="s">
        <v>31</v>
      </c>
      <c r="J31" t="s">
        <v>51</v>
      </c>
      <c r="K31" s="11">
        <v>0</v>
      </c>
      <c r="L31" s="1">
        <v>4668896.9957999997</v>
      </c>
      <c r="M31" s="1">
        <v>142257.46789999999</v>
      </c>
      <c r="N31" s="1">
        <v>0</v>
      </c>
      <c r="O31" s="1">
        <v>0</v>
      </c>
      <c r="P31" s="1">
        <v>0</v>
      </c>
      <c r="Q31" s="1">
        <v>0</v>
      </c>
      <c r="R31" t="s">
        <v>32</v>
      </c>
      <c r="S31" t="s">
        <v>29</v>
      </c>
      <c r="U31" t="s">
        <v>30</v>
      </c>
      <c r="W31" t="s">
        <v>74</v>
      </c>
      <c r="Z31" s="9" t="s">
        <v>561</v>
      </c>
      <c r="AA31" t="str">
        <f t="shared" si="0"/>
        <v>2020</v>
      </c>
      <c r="AB31" t="str">
        <f t="shared" si="1"/>
        <v>2020</v>
      </c>
      <c r="AC31" t="str">
        <f t="shared" si="2"/>
        <v>35</v>
      </c>
      <c r="AD31" t="str">
        <f>VLOOKUP(AC31,OA_Lookup!$A$1:$B$229,2,FALSE)</f>
        <v>Military Traffic Management Command (MTMC)</v>
      </c>
      <c r="AE31" t="str">
        <f t="shared" si="3"/>
        <v>35-Military Traffic Management Command (MTMC)</v>
      </c>
      <c r="AF31" t="str">
        <f>VLOOKUP(D31,Month_Name!$A$1:$B$13,2,FALSE)</f>
        <v>Oct</v>
      </c>
    </row>
    <row r="32" spans="1:32" x14ac:dyDescent="0.25">
      <c r="A32" t="s">
        <v>25</v>
      </c>
      <c r="C32" t="s">
        <v>50</v>
      </c>
      <c r="D32" s="2">
        <v>43769</v>
      </c>
      <c r="G32" t="s">
        <v>82</v>
      </c>
      <c r="H32" t="s">
        <v>26</v>
      </c>
      <c r="I32" t="s">
        <v>48</v>
      </c>
      <c r="J32" t="s">
        <v>51</v>
      </c>
      <c r="K32" s="11">
        <v>0</v>
      </c>
      <c r="L32" s="1">
        <v>1061474.82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t="s">
        <v>49</v>
      </c>
      <c r="S32" t="s">
        <v>52</v>
      </c>
      <c r="U32" t="s">
        <v>30</v>
      </c>
      <c r="W32" t="s">
        <v>74</v>
      </c>
      <c r="Z32" s="9" t="s">
        <v>562</v>
      </c>
      <c r="AA32" t="str">
        <f t="shared" si="0"/>
        <v>0725</v>
      </c>
      <c r="AB32" t="str">
        <f t="shared" si="1"/>
        <v>2020</v>
      </c>
      <c r="AC32" t="str">
        <f t="shared" si="2"/>
        <v>35</v>
      </c>
      <c r="AD32" t="str">
        <f>VLOOKUP(AC32,OA_Lookup!$A$1:$B$229,2,FALSE)</f>
        <v>Military Traffic Management Command (MTMC)</v>
      </c>
      <c r="AE32" t="str">
        <f t="shared" si="3"/>
        <v>35-Military Traffic Management Command (MTMC)</v>
      </c>
      <c r="AF32" t="str">
        <f>VLOOKUP(D32,Month_Name!$A$1:$B$13,2,FALSE)</f>
        <v>Oct</v>
      </c>
    </row>
    <row r="33" spans="1:32" x14ac:dyDescent="0.25">
      <c r="A33" t="s">
        <v>25</v>
      </c>
      <c r="C33" t="s">
        <v>50</v>
      </c>
      <c r="D33" s="2">
        <v>43769</v>
      </c>
      <c r="G33" t="s">
        <v>82</v>
      </c>
      <c r="H33" t="s">
        <v>26</v>
      </c>
      <c r="I33" t="s">
        <v>33</v>
      </c>
      <c r="J33" t="s">
        <v>51</v>
      </c>
      <c r="K33" s="11">
        <v>0</v>
      </c>
      <c r="L33" s="1">
        <v>73241.762600000002</v>
      </c>
      <c r="M33" s="1">
        <v>8719.2574999999997</v>
      </c>
      <c r="N33" s="1">
        <v>0</v>
      </c>
      <c r="O33" s="1">
        <v>0</v>
      </c>
      <c r="P33" s="1">
        <v>0</v>
      </c>
      <c r="Q33" s="1">
        <v>0</v>
      </c>
      <c r="R33" t="s">
        <v>34</v>
      </c>
      <c r="S33" t="s">
        <v>29</v>
      </c>
      <c r="U33" t="s">
        <v>30</v>
      </c>
      <c r="W33" t="s">
        <v>74</v>
      </c>
      <c r="Z33" s="9" t="s">
        <v>555</v>
      </c>
      <c r="AA33" t="str">
        <f t="shared" si="0"/>
        <v>0500</v>
      </c>
      <c r="AB33" t="str">
        <f t="shared" si="1"/>
        <v>2017</v>
      </c>
      <c r="AC33" t="str">
        <f t="shared" si="2"/>
        <v>35</v>
      </c>
      <c r="AD33" t="str">
        <f>VLOOKUP(AC33,OA_Lookup!$A$1:$B$229,2,FALSE)</f>
        <v>Military Traffic Management Command (MTMC)</v>
      </c>
      <c r="AE33" t="str">
        <f t="shared" si="3"/>
        <v>35-Military Traffic Management Command (MTMC)</v>
      </c>
      <c r="AF33" t="str">
        <f>VLOOKUP(D33,Month_Name!$A$1:$B$13,2,FALSE)</f>
        <v>Oct</v>
      </c>
    </row>
    <row r="34" spans="1:32" x14ac:dyDescent="0.25">
      <c r="A34" t="s">
        <v>25</v>
      </c>
      <c r="C34" t="s">
        <v>50</v>
      </c>
      <c r="D34" s="2">
        <v>43769</v>
      </c>
      <c r="G34" t="s">
        <v>82</v>
      </c>
      <c r="H34" t="s">
        <v>37</v>
      </c>
      <c r="I34" t="s">
        <v>40</v>
      </c>
      <c r="J34" t="s">
        <v>51</v>
      </c>
      <c r="K34" s="11">
        <v>0</v>
      </c>
      <c r="L34" s="1">
        <v>378946.51069999998</v>
      </c>
      <c r="M34" s="1">
        <v>45112.672299999998</v>
      </c>
      <c r="N34" s="1">
        <v>0</v>
      </c>
      <c r="O34" s="1">
        <v>0</v>
      </c>
      <c r="P34" s="1">
        <v>0</v>
      </c>
      <c r="Q34" s="1">
        <v>0</v>
      </c>
      <c r="R34" t="s">
        <v>41</v>
      </c>
      <c r="S34" t="s">
        <v>29</v>
      </c>
      <c r="U34" t="s">
        <v>30</v>
      </c>
      <c r="W34" t="s">
        <v>74</v>
      </c>
      <c r="Z34" s="9" t="s">
        <v>556</v>
      </c>
      <c r="AA34" t="str">
        <f t="shared" si="0"/>
        <v>0500</v>
      </c>
      <c r="AB34" t="str">
        <f t="shared" si="1"/>
        <v>2018</v>
      </c>
      <c r="AC34" t="str">
        <f t="shared" si="2"/>
        <v>35</v>
      </c>
      <c r="AD34" t="str">
        <f>VLOOKUP(AC34,OA_Lookup!$A$1:$B$229,2,FALSE)</f>
        <v>Military Traffic Management Command (MTMC)</v>
      </c>
      <c r="AE34" t="str">
        <f t="shared" si="3"/>
        <v>35-Military Traffic Management Command (MTMC)</v>
      </c>
      <c r="AF34" t="str">
        <f>VLOOKUP(D34,Month_Name!$A$1:$B$13,2,FALSE)</f>
        <v>Oct</v>
      </c>
    </row>
    <row r="35" spans="1:32" x14ac:dyDescent="0.25">
      <c r="A35" t="s">
        <v>25</v>
      </c>
      <c r="C35" t="s">
        <v>50</v>
      </c>
      <c r="D35" s="2">
        <v>43769</v>
      </c>
      <c r="G35" t="s">
        <v>82</v>
      </c>
      <c r="H35" t="s">
        <v>37</v>
      </c>
      <c r="I35" t="s">
        <v>40</v>
      </c>
      <c r="J35" t="s">
        <v>51</v>
      </c>
      <c r="K35" s="11">
        <v>0</v>
      </c>
      <c r="L35" s="1">
        <v>0</v>
      </c>
      <c r="M35" s="1">
        <v>0</v>
      </c>
      <c r="N35" s="1">
        <v>13877.555</v>
      </c>
      <c r="O35" s="1">
        <v>13877.555</v>
      </c>
      <c r="P35" s="1">
        <v>13877.555</v>
      </c>
      <c r="Q35" s="1">
        <v>5430.3383999999996</v>
      </c>
      <c r="R35" t="s">
        <v>41</v>
      </c>
      <c r="S35" t="s">
        <v>29</v>
      </c>
      <c r="U35" t="s">
        <v>54</v>
      </c>
      <c r="W35" t="s">
        <v>74</v>
      </c>
      <c r="Z35" s="9" t="s">
        <v>557</v>
      </c>
      <c r="AA35" t="str">
        <f t="shared" si="0"/>
        <v>2035</v>
      </c>
      <c r="AB35" t="str">
        <f t="shared" si="1"/>
        <v>2019</v>
      </c>
      <c r="AC35" t="str">
        <f t="shared" si="2"/>
        <v>35</v>
      </c>
      <c r="AD35" t="str">
        <f>VLOOKUP(AC35,OA_Lookup!$A$1:$B$229,2,FALSE)</f>
        <v>Military Traffic Management Command (MTMC)</v>
      </c>
      <c r="AE35" t="str">
        <f t="shared" si="3"/>
        <v>35-Military Traffic Management Command (MTMC)</v>
      </c>
      <c r="AF35" t="str">
        <f>VLOOKUP(D35,Month_Name!$A$1:$B$13,2,FALSE)</f>
        <v>Oct</v>
      </c>
    </row>
    <row r="36" spans="1:32" x14ac:dyDescent="0.25">
      <c r="A36" t="s">
        <v>25</v>
      </c>
      <c r="C36" t="s">
        <v>50</v>
      </c>
      <c r="D36" s="2">
        <v>43769</v>
      </c>
      <c r="G36" t="s">
        <v>82</v>
      </c>
      <c r="H36" t="s">
        <v>37</v>
      </c>
      <c r="I36" t="s">
        <v>44</v>
      </c>
      <c r="J36" t="s">
        <v>51</v>
      </c>
      <c r="K36" s="11">
        <v>0</v>
      </c>
      <c r="L36" s="1">
        <v>901192.12219999998</v>
      </c>
      <c r="M36" s="1">
        <v>82011.569000000003</v>
      </c>
      <c r="N36" s="1">
        <v>0</v>
      </c>
      <c r="O36" s="1">
        <v>0</v>
      </c>
      <c r="P36" s="1">
        <v>0</v>
      </c>
      <c r="Q36" s="1">
        <v>0</v>
      </c>
      <c r="R36" t="s">
        <v>45</v>
      </c>
      <c r="S36" t="s">
        <v>29</v>
      </c>
      <c r="U36" t="s">
        <v>30</v>
      </c>
      <c r="W36" t="s">
        <v>74</v>
      </c>
      <c r="Z36" s="9" t="s">
        <v>558</v>
      </c>
      <c r="AA36" t="str">
        <f t="shared" si="0"/>
        <v>2035</v>
      </c>
      <c r="AB36" t="str">
        <f t="shared" si="1"/>
        <v>2020</v>
      </c>
      <c r="AC36" t="str">
        <f t="shared" si="2"/>
        <v>35</v>
      </c>
      <c r="AD36" t="str">
        <f>VLOOKUP(AC36,OA_Lookup!$A$1:$B$229,2,FALSE)</f>
        <v>Military Traffic Management Command (MTMC)</v>
      </c>
      <c r="AE36" t="str">
        <f t="shared" si="3"/>
        <v>35-Military Traffic Management Command (MTMC)</v>
      </c>
      <c r="AF36" t="str">
        <f>VLOOKUP(D36,Month_Name!$A$1:$B$13,2,FALSE)</f>
        <v>Oct</v>
      </c>
    </row>
    <row r="37" spans="1:32" x14ac:dyDescent="0.25">
      <c r="A37" t="s">
        <v>25</v>
      </c>
      <c r="C37" t="s">
        <v>50</v>
      </c>
      <c r="D37" s="2">
        <v>43769</v>
      </c>
      <c r="G37" t="s">
        <v>82</v>
      </c>
      <c r="H37" t="s">
        <v>37</v>
      </c>
      <c r="I37" t="s">
        <v>44</v>
      </c>
      <c r="J37" t="s">
        <v>51</v>
      </c>
      <c r="K37" s="11">
        <v>0</v>
      </c>
      <c r="L37" s="1">
        <v>0</v>
      </c>
      <c r="M37" s="1">
        <v>0</v>
      </c>
      <c r="N37" s="1">
        <v>79408.696200000006</v>
      </c>
      <c r="O37" s="1">
        <v>79408.696200000006</v>
      </c>
      <c r="P37" s="1">
        <v>79408.696200000006</v>
      </c>
      <c r="Q37" s="1">
        <v>31073.060399999998</v>
      </c>
      <c r="R37" t="s">
        <v>45</v>
      </c>
      <c r="S37" t="s">
        <v>29</v>
      </c>
      <c r="U37" t="s">
        <v>54</v>
      </c>
      <c r="W37" t="s">
        <v>74</v>
      </c>
      <c r="Z37" s="9" t="s">
        <v>559</v>
      </c>
      <c r="AA37" t="str">
        <f t="shared" si="0"/>
        <v>2035</v>
      </c>
      <c r="AB37" t="str">
        <f t="shared" si="1"/>
        <v>2020</v>
      </c>
      <c r="AC37" t="str">
        <f t="shared" si="2"/>
        <v>35</v>
      </c>
      <c r="AD37" t="str">
        <f>VLOOKUP(AC37,OA_Lookup!$A$1:$B$229,2,FALSE)</f>
        <v>Military Traffic Management Command (MTMC)</v>
      </c>
      <c r="AE37" t="str">
        <f t="shared" si="3"/>
        <v>35-Military Traffic Management Command (MTMC)</v>
      </c>
      <c r="AF37" t="str">
        <f>VLOOKUP(D37,Month_Name!$A$1:$B$13,2,FALSE)</f>
        <v>Oct</v>
      </c>
    </row>
    <row r="38" spans="1:32" x14ac:dyDescent="0.25">
      <c r="A38" t="s">
        <v>25</v>
      </c>
      <c r="C38" t="s">
        <v>83</v>
      </c>
      <c r="D38" s="2">
        <v>43799</v>
      </c>
      <c r="G38" t="s">
        <v>79</v>
      </c>
      <c r="H38" t="s">
        <v>58</v>
      </c>
      <c r="I38" t="s">
        <v>59</v>
      </c>
      <c r="J38" t="s">
        <v>51</v>
      </c>
      <c r="K38" s="11">
        <v>0</v>
      </c>
      <c r="L38" s="1">
        <v>0</v>
      </c>
      <c r="M38" s="1">
        <v>-438569.5514</v>
      </c>
      <c r="N38" s="1">
        <v>0</v>
      </c>
      <c r="O38" s="1">
        <v>0</v>
      </c>
      <c r="P38" s="1">
        <v>0</v>
      </c>
      <c r="Q38" s="1">
        <v>0</v>
      </c>
      <c r="R38" t="s">
        <v>60</v>
      </c>
      <c r="S38" t="s">
        <v>29</v>
      </c>
      <c r="U38" t="s">
        <v>30</v>
      </c>
      <c r="W38" t="s">
        <v>74</v>
      </c>
      <c r="Z38" s="9" t="s">
        <v>563</v>
      </c>
      <c r="AA38" t="str">
        <f t="shared" si="0"/>
        <v>2020</v>
      </c>
      <c r="AB38" t="str">
        <f t="shared" si="1"/>
        <v>2020</v>
      </c>
      <c r="AC38" t="str">
        <f t="shared" si="2"/>
        <v>8</v>
      </c>
      <c r="AD38" t="str">
        <f>VLOOKUP(AC38,OA_Lookup!$A$1:$B$229,2,FALSE)</f>
        <v>Army Corps of Engineers (COE)</v>
      </c>
      <c r="AE38" t="str">
        <f t="shared" si="3"/>
        <v>8-Army Corps of Engineers (COE)</v>
      </c>
      <c r="AF38" t="str">
        <f>VLOOKUP(D38,Month_Name!$A$1:$B$13,2,FALSE)</f>
        <v>Nov</v>
      </c>
    </row>
    <row r="39" spans="1:32" x14ac:dyDescent="0.25">
      <c r="A39" t="s">
        <v>25</v>
      </c>
      <c r="C39" t="s">
        <v>83</v>
      </c>
      <c r="D39" s="2">
        <v>43799</v>
      </c>
      <c r="G39" t="s">
        <v>79</v>
      </c>
      <c r="H39" t="s">
        <v>58</v>
      </c>
      <c r="I39" t="s">
        <v>59</v>
      </c>
      <c r="J39" t="s">
        <v>51</v>
      </c>
      <c r="K39" s="11">
        <v>0</v>
      </c>
      <c r="L39" s="1">
        <v>0</v>
      </c>
      <c r="M39" s="1">
        <v>62702.834000000003</v>
      </c>
      <c r="N39" s="1">
        <v>0</v>
      </c>
      <c r="O39" s="1">
        <v>0</v>
      </c>
      <c r="P39" s="1">
        <v>0</v>
      </c>
      <c r="Q39" s="1">
        <v>0</v>
      </c>
      <c r="R39" t="s">
        <v>60</v>
      </c>
      <c r="S39" t="s">
        <v>52</v>
      </c>
      <c r="U39" t="s">
        <v>30</v>
      </c>
      <c r="W39" t="s">
        <v>74</v>
      </c>
      <c r="Z39" s="9" t="s">
        <v>564</v>
      </c>
      <c r="AA39" t="str">
        <f t="shared" si="0"/>
        <v>0100</v>
      </c>
      <c r="AB39" t="str">
        <f t="shared" si="1"/>
        <v>2020</v>
      </c>
      <c r="AC39" t="str">
        <f t="shared" si="2"/>
        <v>8</v>
      </c>
      <c r="AD39" t="str">
        <f>VLOOKUP(AC39,OA_Lookup!$A$1:$B$229,2,FALSE)</f>
        <v>Army Corps of Engineers (COE)</v>
      </c>
      <c r="AE39" t="str">
        <f t="shared" si="3"/>
        <v>8-Army Corps of Engineers (COE)</v>
      </c>
      <c r="AF39" t="str">
        <f>VLOOKUP(D39,Month_Name!$A$1:$B$13,2,FALSE)</f>
        <v>Nov</v>
      </c>
    </row>
    <row r="40" spans="1:32" x14ac:dyDescent="0.25">
      <c r="A40" t="s">
        <v>25</v>
      </c>
      <c r="C40" t="s">
        <v>83</v>
      </c>
      <c r="D40" s="2">
        <v>43799</v>
      </c>
      <c r="G40" t="s">
        <v>79</v>
      </c>
      <c r="H40" t="s">
        <v>26</v>
      </c>
      <c r="I40" t="s">
        <v>31</v>
      </c>
      <c r="J40" t="s">
        <v>51</v>
      </c>
      <c r="K40" s="11">
        <v>0</v>
      </c>
      <c r="L40" s="1">
        <v>0</v>
      </c>
      <c r="M40" s="1">
        <v>0</v>
      </c>
      <c r="N40" s="1">
        <v>68719.387000000002</v>
      </c>
      <c r="O40" s="1">
        <v>0</v>
      </c>
      <c r="P40" s="1">
        <v>0</v>
      </c>
      <c r="Q40" s="1">
        <v>0</v>
      </c>
      <c r="R40" t="s">
        <v>32</v>
      </c>
      <c r="S40" t="s">
        <v>52</v>
      </c>
      <c r="U40" t="s">
        <v>53</v>
      </c>
      <c r="W40" t="s">
        <v>74</v>
      </c>
      <c r="Z40" s="9" t="s">
        <v>565</v>
      </c>
      <c r="AA40" t="str">
        <f t="shared" si="0"/>
        <v>0100</v>
      </c>
      <c r="AB40" t="str">
        <f t="shared" si="1"/>
        <v>2020</v>
      </c>
      <c r="AC40" t="str">
        <f t="shared" si="2"/>
        <v>8</v>
      </c>
      <c r="AD40" t="str">
        <f>VLOOKUP(AC40,OA_Lookup!$A$1:$B$229,2,FALSE)</f>
        <v>Army Corps of Engineers (COE)</v>
      </c>
      <c r="AE40" t="str">
        <f t="shared" si="3"/>
        <v>8-Army Corps of Engineers (COE)</v>
      </c>
      <c r="AF40" t="str">
        <f>VLOOKUP(D40,Month_Name!$A$1:$B$13,2,FALSE)</f>
        <v>Nov</v>
      </c>
    </row>
    <row r="41" spans="1:32" x14ac:dyDescent="0.25">
      <c r="A41" t="s">
        <v>25</v>
      </c>
      <c r="C41" t="s">
        <v>83</v>
      </c>
      <c r="D41" s="2">
        <v>43799</v>
      </c>
      <c r="G41" t="s">
        <v>79</v>
      </c>
      <c r="H41" t="s">
        <v>26</v>
      </c>
      <c r="I41" t="s">
        <v>31</v>
      </c>
      <c r="J41" t="s">
        <v>51</v>
      </c>
      <c r="K41" s="11">
        <v>0</v>
      </c>
      <c r="L41" s="1">
        <v>0</v>
      </c>
      <c r="M41" s="1">
        <v>74530.696299999996</v>
      </c>
      <c r="N41" s="1">
        <v>0</v>
      </c>
      <c r="O41" s="1">
        <v>0</v>
      </c>
      <c r="P41" s="1">
        <v>0</v>
      </c>
      <c r="Q41" s="1">
        <v>0</v>
      </c>
      <c r="R41" t="s">
        <v>32</v>
      </c>
      <c r="S41" t="s">
        <v>52</v>
      </c>
      <c r="U41" t="s">
        <v>30</v>
      </c>
      <c r="W41" t="s">
        <v>74</v>
      </c>
      <c r="Z41" s="9" t="s">
        <v>566</v>
      </c>
      <c r="AA41" t="str">
        <f t="shared" si="0"/>
        <v>2020</v>
      </c>
      <c r="AB41" t="str">
        <f t="shared" si="1"/>
        <v>2020</v>
      </c>
      <c r="AC41" t="str">
        <f t="shared" si="2"/>
        <v>8</v>
      </c>
      <c r="AD41" t="str">
        <f>VLOOKUP(AC41,OA_Lookup!$A$1:$B$229,2,FALSE)</f>
        <v>Army Corps of Engineers (COE)</v>
      </c>
      <c r="AE41" t="str">
        <f t="shared" si="3"/>
        <v>8-Army Corps of Engineers (COE)</v>
      </c>
      <c r="AF41" t="str">
        <f>VLOOKUP(D41,Month_Name!$A$1:$B$13,2,FALSE)</f>
        <v>Nov</v>
      </c>
    </row>
    <row r="42" spans="1:32" x14ac:dyDescent="0.25">
      <c r="A42" t="s">
        <v>25</v>
      </c>
      <c r="C42" t="s">
        <v>83</v>
      </c>
      <c r="D42" s="2">
        <v>43799</v>
      </c>
      <c r="G42" t="s">
        <v>79</v>
      </c>
      <c r="H42" t="s">
        <v>26</v>
      </c>
      <c r="I42" t="s">
        <v>77</v>
      </c>
      <c r="J42" t="s">
        <v>51</v>
      </c>
      <c r="K42" s="11">
        <v>0</v>
      </c>
      <c r="L42" s="1">
        <v>0</v>
      </c>
      <c r="M42" s="1">
        <v>120553.2117</v>
      </c>
      <c r="N42" s="1">
        <v>2044.3929000000001</v>
      </c>
      <c r="O42" s="1">
        <v>2044.3929000000001</v>
      </c>
      <c r="P42" s="1">
        <v>0</v>
      </c>
      <c r="Q42" s="1">
        <v>0</v>
      </c>
      <c r="R42" t="s">
        <v>78</v>
      </c>
      <c r="S42" t="s">
        <v>52</v>
      </c>
      <c r="U42" t="s">
        <v>30</v>
      </c>
      <c r="W42" t="s">
        <v>74</v>
      </c>
      <c r="Z42" s="9" t="s">
        <v>567</v>
      </c>
      <c r="AA42" t="str">
        <f t="shared" si="0"/>
        <v>2065</v>
      </c>
      <c r="AB42" t="str">
        <f t="shared" si="1"/>
        <v>2020</v>
      </c>
      <c r="AC42" t="str">
        <f t="shared" si="2"/>
        <v>8</v>
      </c>
      <c r="AD42" t="str">
        <f>VLOOKUP(AC42,OA_Lookup!$A$1:$B$229,2,FALSE)</f>
        <v>Army Corps of Engineers (COE)</v>
      </c>
      <c r="AE42" t="str">
        <f t="shared" si="3"/>
        <v>8-Army Corps of Engineers (COE)</v>
      </c>
      <c r="AF42" t="str">
        <f>VLOOKUP(D42,Month_Name!$A$1:$B$13,2,FALSE)</f>
        <v>Nov</v>
      </c>
    </row>
    <row r="43" spans="1:32" x14ac:dyDescent="0.25">
      <c r="A43" t="s">
        <v>25</v>
      </c>
      <c r="C43" t="s">
        <v>83</v>
      </c>
      <c r="D43" s="2">
        <v>43799</v>
      </c>
      <c r="G43" t="s">
        <v>79</v>
      </c>
      <c r="H43" t="s">
        <v>37</v>
      </c>
      <c r="I43" t="s">
        <v>56</v>
      </c>
      <c r="J43" t="s">
        <v>51</v>
      </c>
      <c r="K43" s="11">
        <v>0</v>
      </c>
      <c r="L43" s="1">
        <v>0</v>
      </c>
      <c r="M43" s="1">
        <v>165540.7892</v>
      </c>
      <c r="N43" s="1">
        <v>0</v>
      </c>
      <c r="O43" s="1">
        <v>0</v>
      </c>
      <c r="P43" s="1">
        <v>0</v>
      </c>
      <c r="Q43" s="1">
        <v>0</v>
      </c>
      <c r="R43" t="s">
        <v>57</v>
      </c>
      <c r="S43" t="s">
        <v>29</v>
      </c>
      <c r="U43" t="s">
        <v>30</v>
      </c>
      <c r="W43" t="s">
        <v>74</v>
      </c>
      <c r="Z43" s="9" t="s">
        <v>568</v>
      </c>
      <c r="AA43" t="str">
        <f t="shared" si="0"/>
        <v>2020</v>
      </c>
      <c r="AB43" t="str">
        <f t="shared" si="1"/>
        <v>2020</v>
      </c>
      <c r="AC43" t="str">
        <f t="shared" si="2"/>
        <v>8</v>
      </c>
      <c r="AD43" t="str">
        <f>VLOOKUP(AC43,OA_Lookup!$A$1:$B$229,2,FALSE)</f>
        <v>Army Corps of Engineers (COE)</v>
      </c>
      <c r="AE43" t="str">
        <f t="shared" si="3"/>
        <v>8-Army Corps of Engineers (COE)</v>
      </c>
      <c r="AF43" t="str">
        <f>VLOOKUP(D43,Month_Name!$A$1:$B$13,2,FALSE)</f>
        <v>Nov</v>
      </c>
    </row>
    <row r="44" spans="1:32" x14ac:dyDescent="0.25">
      <c r="A44" t="s">
        <v>25</v>
      </c>
      <c r="C44" t="s">
        <v>83</v>
      </c>
      <c r="D44" s="2">
        <v>43799</v>
      </c>
      <c r="G44" t="s">
        <v>79</v>
      </c>
      <c r="H44" t="s">
        <v>37</v>
      </c>
      <c r="I44" t="s">
        <v>56</v>
      </c>
      <c r="J44" t="s">
        <v>51</v>
      </c>
      <c r="K44" s="11">
        <v>0</v>
      </c>
      <c r="L44" s="1">
        <v>0</v>
      </c>
      <c r="M44" s="1">
        <v>0</v>
      </c>
      <c r="N44" s="1">
        <v>65249.539599999996</v>
      </c>
      <c r="O44" s="1">
        <v>65249.539599999996</v>
      </c>
      <c r="P44" s="1">
        <v>65249.539599999996</v>
      </c>
      <c r="Q44" s="1">
        <v>61765.453200000004</v>
      </c>
      <c r="R44" t="s">
        <v>57</v>
      </c>
      <c r="S44" t="s">
        <v>29</v>
      </c>
      <c r="U44" t="s">
        <v>54</v>
      </c>
      <c r="W44" t="s">
        <v>74</v>
      </c>
      <c r="Z44" s="9" t="s">
        <v>560</v>
      </c>
      <c r="AA44" t="str">
        <f t="shared" si="0"/>
        <v>2020</v>
      </c>
      <c r="AB44" t="str">
        <f t="shared" si="1"/>
        <v>2020</v>
      </c>
      <c r="AC44" t="str">
        <f t="shared" si="2"/>
        <v>8</v>
      </c>
      <c r="AD44" t="str">
        <f>VLOOKUP(AC44,OA_Lookup!$A$1:$B$229,2,FALSE)</f>
        <v>Army Corps of Engineers (COE)</v>
      </c>
      <c r="AE44" t="str">
        <f t="shared" si="3"/>
        <v>8-Army Corps of Engineers (COE)</v>
      </c>
      <c r="AF44" t="str">
        <f>VLOOKUP(D44,Month_Name!$A$1:$B$13,2,FALSE)</f>
        <v>Nov</v>
      </c>
    </row>
    <row r="45" spans="1:32" x14ac:dyDescent="0.25">
      <c r="A45" t="s">
        <v>25</v>
      </c>
      <c r="C45" t="s">
        <v>83</v>
      </c>
      <c r="D45" s="2">
        <v>43799</v>
      </c>
      <c r="G45" t="s">
        <v>79</v>
      </c>
      <c r="H45" t="s">
        <v>37</v>
      </c>
      <c r="I45" t="s">
        <v>44</v>
      </c>
      <c r="J45" t="s">
        <v>51</v>
      </c>
      <c r="K45" s="11">
        <v>0</v>
      </c>
      <c r="L45" s="1">
        <v>0</v>
      </c>
      <c r="M45" s="1">
        <v>4382706.7039999999</v>
      </c>
      <c r="N45" s="1">
        <v>-31326.548200000001</v>
      </c>
      <c r="O45" s="1">
        <v>-31326.548200000001</v>
      </c>
      <c r="P45" s="1">
        <v>-31326.548200000001</v>
      </c>
      <c r="Q45" s="1">
        <v>-31326.548200000001</v>
      </c>
      <c r="R45" t="s">
        <v>45</v>
      </c>
      <c r="S45" t="s">
        <v>29</v>
      </c>
      <c r="U45" t="s">
        <v>30</v>
      </c>
      <c r="W45" t="s">
        <v>74</v>
      </c>
      <c r="Z45" s="9" t="s">
        <v>561</v>
      </c>
      <c r="AA45" t="str">
        <f t="shared" si="0"/>
        <v>2020</v>
      </c>
      <c r="AB45" t="str">
        <f t="shared" si="1"/>
        <v>2020</v>
      </c>
      <c r="AC45" t="str">
        <f t="shared" si="2"/>
        <v>8</v>
      </c>
      <c r="AD45" t="str">
        <f>VLOOKUP(AC45,OA_Lookup!$A$1:$B$229,2,FALSE)</f>
        <v>Army Corps of Engineers (COE)</v>
      </c>
      <c r="AE45" t="str">
        <f t="shared" si="3"/>
        <v>8-Army Corps of Engineers (COE)</v>
      </c>
      <c r="AF45" t="str">
        <f>VLOOKUP(D45,Month_Name!$A$1:$B$13,2,FALSE)</f>
        <v>Nov</v>
      </c>
    </row>
    <row r="46" spans="1:32" x14ac:dyDescent="0.25">
      <c r="A46" t="s">
        <v>25</v>
      </c>
      <c r="C46" t="s">
        <v>83</v>
      </c>
      <c r="D46" s="2">
        <v>43799</v>
      </c>
      <c r="G46" t="s">
        <v>79</v>
      </c>
      <c r="H46" t="s">
        <v>37</v>
      </c>
      <c r="I46" t="s">
        <v>44</v>
      </c>
      <c r="J46" t="s">
        <v>51</v>
      </c>
      <c r="K46" s="11">
        <v>0</v>
      </c>
      <c r="L46" s="1">
        <v>0</v>
      </c>
      <c r="M46" s="1">
        <v>0</v>
      </c>
      <c r="N46" s="1">
        <v>2501335.0702999998</v>
      </c>
      <c r="O46" s="1">
        <v>2501335.0702999998</v>
      </c>
      <c r="P46" s="1">
        <v>2501335.0702999998</v>
      </c>
      <c r="Q46" s="1">
        <v>2339164.2135000001</v>
      </c>
      <c r="R46" t="s">
        <v>45</v>
      </c>
      <c r="S46" t="s">
        <v>29</v>
      </c>
      <c r="U46" t="s">
        <v>54</v>
      </c>
      <c r="W46" t="s">
        <v>74</v>
      </c>
      <c r="Z46" s="9" t="s">
        <v>562</v>
      </c>
      <c r="AA46" t="str">
        <f t="shared" si="0"/>
        <v>0725</v>
      </c>
      <c r="AB46" t="str">
        <f t="shared" si="1"/>
        <v>2020</v>
      </c>
      <c r="AC46" t="str">
        <f t="shared" si="2"/>
        <v>8</v>
      </c>
      <c r="AD46" t="str">
        <f>VLOOKUP(AC46,OA_Lookup!$A$1:$B$229,2,FALSE)</f>
        <v>Army Corps of Engineers (COE)</v>
      </c>
      <c r="AE46" t="str">
        <f t="shared" si="3"/>
        <v>8-Army Corps of Engineers (COE)</v>
      </c>
      <c r="AF46" t="str">
        <f>VLOOKUP(D46,Month_Name!$A$1:$B$13,2,FALSE)</f>
        <v>Nov</v>
      </c>
    </row>
    <row r="47" spans="1:32" x14ac:dyDescent="0.25">
      <c r="A47" t="s">
        <v>25</v>
      </c>
      <c r="C47" t="s">
        <v>83</v>
      </c>
      <c r="D47" s="2">
        <v>43799</v>
      </c>
      <c r="G47" t="s">
        <v>80</v>
      </c>
      <c r="H47" t="s">
        <v>58</v>
      </c>
      <c r="I47" t="s">
        <v>59</v>
      </c>
      <c r="J47" t="s">
        <v>51</v>
      </c>
      <c r="K47" s="11">
        <v>0</v>
      </c>
      <c r="L47" s="1">
        <v>0</v>
      </c>
      <c r="M47" s="1">
        <v>2579033.5258999998</v>
      </c>
      <c r="N47" s="1">
        <v>0</v>
      </c>
      <c r="O47" s="1">
        <v>0</v>
      </c>
      <c r="P47" s="1">
        <v>0</v>
      </c>
      <c r="Q47" s="1">
        <v>0</v>
      </c>
      <c r="R47" t="s">
        <v>60</v>
      </c>
      <c r="S47" t="s">
        <v>29</v>
      </c>
      <c r="U47" t="s">
        <v>30</v>
      </c>
      <c r="W47" t="s">
        <v>74</v>
      </c>
      <c r="Z47" s="9" t="s">
        <v>555</v>
      </c>
      <c r="AA47" t="str">
        <f t="shared" si="0"/>
        <v>0500</v>
      </c>
      <c r="AB47" t="str">
        <f t="shared" si="1"/>
        <v>2017</v>
      </c>
      <c r="AC47" t="str">
        <f t="shared" si="2"/>
        <v>10</v>
      </c>
      <c r="AD47" t="str">
        <f>VLOOKUP(AC47,OA_Lookup!$A$1:$B$229,2,FALSE)</f>
        <v>DSWA</v>
      </c>
      <c r="AE47" t="str">
        <f t="shared" si="3"/>
        <v>10-DSWA</v>
      </c>
      <c r="AF47" t="str">
        <f>VLOOKUP(D47,Month_Name!$A$1:$B$13,2,FALSE)</f>
        <v>Nov</v>
      </c>
    </row>
    <row r="48" spans="1:32" x14ac:dyDescent="0.25">
      <c r="A48" t="s">
        <v>25</v>
      </c>
      <c r="C48" t="s">
        <v>83</v>
      </c>
      <c r="D48" s="2">
        <v>43799</v>
      </c>
      <c r="G48" t="s">
        <v>80</v>
      </c>
      <c r="H48" t="s">
        <v>58</v>
      </c>
      <c r="I48" t="s">
        <v>59</v>
      </c>
      <c r="J48" t="s">
        <v>51</v>
      </c>
      <c r="K48" s="11">
        <v>0</v>
      </c>
      <c r="L48" s="1">
        <v>0</v>
      </c>
      <c r="M48" s="1">
        <v>191065.4676</v>
      </c>
      <c r="N48" s="1">
        <v>0</v>
      </c>
      <c r="O48" s="1">
        <v>0</v>
      </c>
      <c r="P48" s="1">
        <v>0</v>
      </c>
      <c r="Q48" s="1">
        <v>0</v>
      </c>
      <c r="R48" t="s">
        <v>60</v>
      </c>
      <c r="S48" t="s">
        <v>52</v>
      </c>
      <c r="U48" t="s">
        <v>30</v>
      </c>
      <c r="W48" t="s">
        <v>74</v>
      </c>
      <c r="Z48" s="9" t="s">
        <v>556</v>
      </c>
      <c r="AA48" t="str">
        <f t="shared" si="0"/>
        <v>0500</v>
      </c>
      <c r="AB48" t="str">
        <f t="shared" si="1"/>
        <v>2018</v>
      </c>
      <c r="AC48" t="str">
        <f t="shared" si="2"/>
        <v>10</v>
      </c>
      <c r="AD48" t="str">
        <f>VLOOKUP(AC48,OA_Lookup!$A$1:$B$229,2,FALSE)</f>
        <v>DSWA</v>
      </c>
      <c r="AE48" t="str">
        <f t="shared" si="3"/>
        <v>10-DSWA</v>
      </c>
      <c r="AF48" t="str">
        <f>VLOOKUP(D48,Month_Name!$A$1:$B$13,2,FALSE)</f>
        <v>Nov</v>
      </c>
    </row>
    <row r="49" spans="1:32" x14ac:dyDescent="0.25">
      <c r="A49" t="s">
        <v>25</v>
      </c>
      <c r="C49" t="s">
        <v>83</v>
      </c>
      <c r="D49" s="2">
        <v>43799</v>
      </c>
      <c r="G49" t="s">
        <v>80</v>
      </c>
      <c r="H49" t="s">
        <v>26</v>
      </c>
      <c r="I49" t="s">
        <v>33</v>
      </c>
      <c r="J49" t="s">
        <v>51</v>
      </c>
      <c r="K49" s="11">
        <v>0</v>
      </c>
      <c r="L49" s="1">
        <v>0</v>
      </c>
      <c r="M49" s="1">
        <v>0</v>
      </c>
      <c r="N49" s="1">
        <v>1395607.9261</v>
      </c>
      <c r="O49" s="1">
        <v>770095.97860000003</v>
      </c>
      <c r="P49" s="1">
        <v>0</v>
      </c>
      <c r="Q49" s="1">
        <v>0</v>
      </c>
      <c r="R49" t="s">
        <v>34</v>
      </c>
      <c r="S49" t="s">
        <v>29</v>
      </c>
      <c r="U49" t="s">
        <v>53</v>
      </c>
      <c r="W49" t="s">
        <v>74</v>
      </c>
      <c r="Z49" s="9" t="s">
        <v>557</v>
      </c>
      <c r="AA49" t="str">
        <f t="shared" si="0"/>
        <v>2035</v>
      </c>
      <c r="AB49" t="str">
        <f t="shared" si="1"/>
        <v>2019</v>
      </c>
      <c r="AC49" t="str">
        <f t="shared" si="2"/>
        <v>10</v>
      </c>
      <c r="AD49" t="str">
        <f>VLOOKUP(AC49,OA_Lookup!$A$1:$B$229,2,FALSE)</f>
        <v>DSWA</v>
      </c>
      <c r="AE49" t="str">
        <f t="shared" si="3"/>
        <v>10-DSWA</v>
      </c>
      <c r="AF49" t="str">
        <f>VLOOKUP(D49,Month_Name!$A$1:$B$13,2,FALSE)</f>
        <v>Nov</v>
      </c>
    </row>
    <row r="50" spans="1:32" x14ac:dyDescent="0.25">
      <c r="A50" t="s">
        <v>25</v>
      </c>
      <c r="C50" t="s">
        <v>83</v>
      </c>
      <c r="D50" s="2">
        <v>43799</v>
      </c>
      <c r="G50" t="s">
        <v>80</v>
      </c>
      <c r="H50" t="s">
        <v>26</v>
      </c>
      <c r="I50" t="s">
        <v>33</v>
      </c>
      <c r="J50" t="s">
        <v>51</v>
      </c>
      <c r="K50" s="11">
        <v>0</v>
      </c>
      <c r="L50" s="1">
        <v>0</v>
      </c>
      <c r="M50" s="1">
        <v>0</v>
      </c>
      <c r="N50" s="1">
        <v>701335.2548</v>
      </c>
      <c r="O50" s="1">
        <v>686465.90319999994</v>
      </c>
      <c r="P50" s="1">
        <v>51849.291899999997</v>
      </c>
      <c r="Q50" s="1">
        <v>38960.606800000001</v>
      </c>
      <c r="R50" t="s">
        <v>34</v>
      </c>
      <c r="S50" t="s">
        <v>29</v>
      </c>
      <c r="U50" t="s">
        <v>30</v>
      </c>
      <c r="W50" t="s">
        <v>74</v>
      </c>
      <c r="Z50" s="9" t="s">
        <v>558</v>
      </c>
      <c r="AA50" t="str">
        <f t="shared" si="0"/>
        <v>2035</v>
      </c>
      <c r="AB50" t="str">
        <f t="shared" si="1"/>
        <v>2020</v>
      </c>
      <c r="AC50" t="str">
        <f t="shared" si="2"/>
        <v>10</v>
      </c>
      <c r="AD50" t="str">
        <f>VLOOKUP(AC50,OA_Lookup!$A$1:$B$229,2,FALSE)</f>
        <v>DSWA</v>
      </c>
      <c r="AE50" t="str">
        <f t="shared" si="3"/>
        <v>10-DSWA</v>
      </c>
      <c r="AF50" t="str">
        <f>VLOOKUP(D50,Month_Name!$A$1:$B$13,2,FALSE)</f>
        <v>Nov</v>
      </c>
    </row>
    <row r="51" spans="1:32" x14ac:dyDescent="0.25">
      <c r="A51" t="s">
        <v>25</v>
      </c>
      <c r="C51" t="s">
        <v>83</v>
      </c>
      <c r="D51" s="2">
        <v>43799</v>
      </c>
      <c r="G51" t="s">
        <v>80</v>
      </c>
      <c r="H51" t="s">
        <v>26</v>
      </c>
      <c r="I51" t="s">
        <v>33</v>
      </c>
      <c r="J51" t="s">
        <v>51</v>
      </c>
      <c r="K51" s="11">
        <v>0</v>
      </c>
      <c r="L51" s="1">
        <v>0</v>
      </c>
      <c r="M51" s="1">
        <v>0</v>
      </c>
      <c r="N51" s="1">
        <v>4391352.7576000001</v>
      </c>
      <c r="O51" s="1">
        <v>4391352.7576000001</v>
      </c>
      <c r="P51" s="1">
        <v>118135.9985</v>
      </c>
      <c r="Q51" s="1">
        <v>53930.237500000003</v>
      </c>
      <c r="R51" t="s">
        <v>34</v>
      </c>
      <c r="S51" t="s">
        <v>52</v>
      </c>
      <c r="U51" t="s">
        <v>53</v>
      </c>
      <c r="W51" t="s">
        <v>74</v>
      </c>
      <c r="Z51" s="9" t="s">
        <v>559</v>
      </c>
      <c r="AA51" t="str">
        <f t="shared" si="0"/>
        <v>2035</v>
      </c>
      <c r="AB51" t="str">
        <f t="shared" si="1"/>
        <v>2020</v>
      </c>
      <c r="AC51" t="str">
        <f t="shared" si="2"/>
        <v>10</v>
      </c>
      <c r="AD51" t="str">
        <f>VLOOKUP(AC51,OA_Lookup!$A$1:$B$229,2,FALSE)</f>
        <v>DSWA</v>
      </c>
      <c r="AE51" t="str">
        <f t="shared" si="3"/>
        <v>10-DSWA</v>
      </c>
      <c r="AF51" t="str">
        <f>VLOOKUP(D51,Month_Name!$A$1:$B$13,2,FALSE)</f>
        <v>Nov</v>
      </c>
    </row>
    <row r="52" spans="1:32" x14ac:dyDescent="0.25">
      <c r="A52" t="s">
        <v>25</v>
      </c>
      <c r="C52" t="s">
        <v>83</v>
      </c>
      <c r="D52" s="2">
        <v>43799</v>
      </c>
      <c r="G52" t="s">
        <v>80</v>
      </c>
      <c r="H52" t="s">
        <v>26</v>
      </c>
      <c r="I52" t="s">
        <v>33</v>
      </c>
      <c r="J52" t="s">
        <v>51</v>
      </c>
      <c r="K52" s="11">
        <v>0</v>
      </c>
      <c r="L52" s="1">
        <v>0</v>
      </c>
      <c r="M52" s="1">
        <v>45382370.273900002</v>
      </c>
      <c r="N52" s="1">
        <v>3263761.5976999998</v>
      </c>
      <c r="O52" s="1">
        <v>3401819.2873999998</v>
      </c>
      <c r="P52" s="1">
        <v>1524048.9040999999</v>
      </c>
      <c r="Q52" s="1">
        <v>1469441.8855000001</v>
      </c>
      <c r="R52" t="s">
        <v>34</v>
      </c>
      <c r="S52" t="s">
        <v>52</v>
      </c>
      <c r="U52" t="s">
        <v>30</v>
      </c>
      <c r="W52" t="s">
        <v>74</v>
      </c>
      <c r="Z52" s="9" t="s">
        <v>563</v>
      </c>
      <c r="AA52" t="str">
        <f t="shared" si="0"/>
        <v>2020</v>
      </c>
      <c r="AB52" t="str">
        <f t="shared" si="1"/>
        <v>2020</v>
      </c>
      <c r="AC52" t="str">
        <f t="shared" si="2"/>
        <v>10</v>
      </c>
      <c r="AD52" t="str">
        <f>VLOOKUP(AC52,OA_Lookup!$A$1:$B$229,2,FALSE)</f>
        <v>DSWA</v>
      </c>
      <c r="AE52" t="str">
        <f t="shared" si="3"/>
        <v>10-DSWA</v>
      </c>
      <c r="AF52" t="str">
        <f>VLOOKUP(D52,Month_Name!$A$1:$B$13,2,FALSE)</f>
        <v>Nov</v>
      </c>
    </row>
    <row r="53" spans="1:32" x14ac:dyDescent="0.25">
      <c r="A53" t="s">
        <v>25</v>
      </c>
      <c r="C53" t="s">
        <v>83</v>
      </c>
      <c r="D53" s="2">
        <v>43799</v>
      </c>
      <c r="G53" t="s">
        <v>80</v>
      </c>
      <c r="H53" t="s">
        <v>26</v>
      </c>
      <c r="I53" t="s">
        <v>77</v>
      </c>
      <c r="J53" t="s">
        <v>51</v>
      </c>
      <c r="K53" s="11">
        <v>0</v>
      </c>
      <c r="L53" s="1">
        <v>0</v>
      </c>
      <c r="M53" s="1">
        <v>0</v>
      </c>
      <c r="N53" s="1">
        <v>0</v>
      </c>
      <c r="O53" s="1">
        <v>113729.44500000001</v>
      </c>
      <c r="P53" s="1">
        <v>0</v>
      </c>
      <c r="Q53" s="1">
        <v>0</v>
      </c>
      <c r="R53" t="s">
        <v>78</v>
      </c>
      <c r="S53" t="s">
        <v>52</v>
      </c>
      <c r="U53" t="s">
        <v>30</v>
      </c>
      <c r="W53" t="s">
        <v>74</v>
      </c>
      <c r="Z53" s="9" t="s">
        <v>564</v>
      </c>
      <c r="AA53" t="str">
        <f t="shared" si="0"/>
        <v>0100</v>
      </c>
      <c r="AB53" t="str">
        <f t="shared" si="1"/>
        <v>2020</v>
      </c>
      <c r="AC53" t="str">
        <f t="shared" si="2"/>
        <v>10</v>
      </c>
      <c r="AD53" t="str">
        <f>VLOOKUP(AC53,OA_Lookup!$A$1:$B$229,2,FALSE)</f>
        <v>DSWA</v>
      </c>
      <c r="AE53" t="str">
        <f t="shared" si="3"/>
        <v>10-DSWA</v>
      </c>
      <c r="AF53" t="str">
        <f>VLOOKUP(D53,Month_Name!$A$1:$B$13,2,FALSE)</f>
        <v>Nov</v>
      </c>
    </row>
    <row r="54" spans="1:32" x14ac:dyDescent="0.25">
      <c r="A54" t="s">
        <v>25</v>
      </c>
      <c r="C54" t="s">
        <v>83</v>
      </c>
      <c r="D54" s="2">
        <v>43799</v>
      </c>
      <c r="G54" t="s">
        <v>80</v>
      </c>
      <c r="H54" t="s">
        <v>37</v>
      </c>
      <c r="I54" t="s">
        <v>44</v>
      </c>
      <c r="J54" t="s">
        <v>51</v>
      </c>
      <c r="K54" s="11">
        <v>0</v>
      </c>
      <c r="L54" s="1">
        <v>0</v>
      </c>
      <c r="M54" s="1">
        <v>2594841.9188000001</v>
      </c>
      <c r="N54" s="1">
        <v>-16646.874599999999</v>
      </c>
      <c r="O54" s="1">
        <v>-16646.874599999999</v>
      </c>
      <c r="P54" s="1">
        <v>-16646.874599999999</v>
      </c>
      <c r="Q54" s="1">
        <v>-16646.874599999999</v>
      </c>
      <c r="R54" t="s">
        <v>45</v>
      </c>
      <c r="S54" t="s">
        <v>29</v>
      </c>
      <c r="U54" t="s">
        <v>30</v>
      </c>
      <c r="W54" t="s">
        <v>74</v>
      </c>
      <c r="Z54" s="9" t="s">
        <v>565</v>
      </c>
      <c r="AA54" t="str">
        <f t="shared" si="0"/>
        <v>0100</v>
      </c>
      <c r="AB54" t="str">
        <f t="shared" si="1"/>
        <v>2020</v>
      </c>
      <c r="AC54" t="str">
        <f t="shared" si="2"/>
        <v>10</v>
      </c>
      <c r="AD54" t="str">
        <f>VLOOKUP(AC54,OA_Lookup!$A$1:$B$229,2,FALSE)</f>
        <v>DSWA</v>
      </c>
      <c r="AE54" t="str">
        <f t="shared" si="3"/>
        <v>10-DSWA</v>
      </c>
      <c r="AF54" t="str">
        <f>VLOOKUP(D54,Month_Name!$A$1:$B$13,2,FALSE)</f>
        <v>Nov</v>
      </c>
    </row>
    <row r="55" spans="1:32" x14ac:dyDescent="0.25">
      <c r="A55" t="s">
        <v>25</v>
      </c>
      <c r="C55" t="s">
        <v>83</v>
      </c>
      <c r="D55" s="2">
        <v>43799</v>
      </c>
      <c r="G55" t="s">
        <v>80</v>
      </c>
      <c r="H55" t="s">
        <v>37</v>
      </c>
      <c r="I55" t="s">
        <v>44</v>
      </c>
      <c r="J55" t="s">
        <v>51</v>
      </c>
      <c r="K55" s="11">
        <v>0</v>
      </c>
      <c r="L55" s="1">
        <v>0</v>
      </c>
      <c r="M55" s="1">
        <v>0</v>
      </c>
      <c r="N55" s="1">
        <v>2334192.4929</v>
      </c>
      <c r="O55" s="1">
        <v>2334192.4929</v>
      </c>
      <c r="P55" s="1">
        <v>2334192.4929</v>
      </c>
      <c r="Q55" s="1">
        <v>2204676.5896999999</v>
      </c>
      <c r="R55" t="s">
        <v>45</v>
      </c>
      <c r="S55" t="s">
        <v>29</v>
      </c>
      <c r="U55" t="s">
        <v>54</v>
      </c>
      <c r="W55" t="s">
        <v>74</v>
      </c>
      <c r="Z55" s="9" t="s">
        <v>566</v>
      </c>
      <c r="AA55" t="str">
        <f t="shared" si="0"/>
        <v>2020</v>
      </c>
      <c r="AB55" t="str">
        <f t="shared" si="1"/>
        <v>2020</v>
      </c>
      <c r="AC55" t="str">
        <f t="shared" si="2"/>
        <v>10</v>
      </c>
      <c r="AD55" t="str">
        <f>VLOOKUP(AC55,OA_Lookup!$A$1:$B$229,2,FALSE)</f>
        <v>DSWA</v>
      </c>
      <c r="AE55" t="str">
        <f t="shared" si="3"/>
        <v>10-DSWA</v>
      </c>
      <c r="AF55" t="str">
        <f>VLOOKUP(D55,Month_Name!$A$1:$B$13,2,FALSE)</f>
        <v>Nov</v>
      </c>
    </row>
    <row r="56" spans="1:32" x14ac:dyDescent="0.25">
      <c r="A56" t="s">
        <v>25</v>
      </c>
      <c r="C56" t="s">
        <v>83</v>
      </c>
      <c r="D56" s="2">
        <v>43799</v>
      </c>
      <c r="G56" t="s">
        <v>81</v>
      </c>
      <c r="H56" t="s">
        <v>58</v>
      </c>
      <c r="I56" t="s">
        <v>59</v>
      </c>
      <c r="J56" t="s">
        <v>51</v>
      </c>
      <c r="K56" s="11">
        <v>0</v>
      </c>
      <c r="L56" s="1">
        <v>0</v>
      </c>
      <c r="M56" s="1">
        <v>960498.995</v>
      </c>
      <c r="N56" s="1">
        <v>0</v>
      </c>
      <c r="O56" s="1">
        <v>0</v>
      </c>
      <c r="P56" s="1">
        <v>0</v>
      </c>
      <c r="Q56" s="1">
        <v>0</v>
      </c>
      <c r="R56" t="s">
        <v>60</v>
      </c>
      <c r="S56" t="s">
        <v>29</v>
      </c>
      <c r="U56" t="s">
        <v>30</v>
      </c>
      <c r="W56" t="s">
        <v>74</v>
      </c>
      <c r="Z56" s="9" t="s">
        <v>567</v>
      </c>
      <c r="AA56" t="str">
        <f t="shared" si="0"/>
        <v>2065</v>
      </c>
      <c r="AB56" t="str">
        <f t="shared" si="1"/>
        <v>2020</v>
      </c>
      <c r="AC56" t="str">
        <f t="shared" si="2"/>
        <v>31</v>
      </c>
      <c r="AD56" t="str">
        <f>VLOOKUP(AC56,OA_Lookup!$A$1:$B$229,2,FALSE)</f>
        <v>Air Force Center for Environmental Excellence (FY05 and prior)</v>
      </c>
      <c r="AE56" t="str">
        <f t="shared" si="3"/>
        <v>31-Air Force Center for Environmental Excellence (FY05 and prior)</v>
      </c>
      <c r="AF56" t="str">
        <f>VLOOKUP(D56,Month_Name!$A$1:$B$13,2,FALSE)</f>
        <v>Nov</v>
      </c>
    </row>
    <row r="57" spans="1:32" x14ac:dyDescent="0.25">
      <c r="A57" t="s">
        <v>25</v>
      </c>
      <c r="C57" t="s">
        <v>83</v>
      </c>
      <c r="D57" s="2">
        <v>43799</v>
      </c>
      <c r="G57" t="s">
        <v>81</v>
      </c>
      <c r="H57" t="s">
        <v>26</v>
      </c>
      <c r="I57" t="s">
        <v>72</v>
      </c>
      <c r="J57" t="s">
        <v>51</v>
      </c>
      <c r="K57" s="11">
        <v>0</v>
      </c>
      <c r="L57" s="1">
        <v>0</v>
      </c>
      <c r="M57" s="1">
        <v>0</v>
      </c>
      <c r="N57" s="1">
        <v>538316.34019999998</v>
      </c>
      <c r="O57" s="1">
        <v>530734.37719999999</v>
      </c>
      <c r="P57" s="1">
        <v>0</v>
      </c>
      <c r="Q57" s="1">
        <v>0</v>
      </c>
      <c r="R57" t="s">
        <v>73</v>
      </c>
      <c r="S57" t="s">
        <v>29</v>
      </c>
      <c r="U57" t="s">
        <v>53</v>
      </c>
      <c r="W57" t="s">
        <v>74</v>
      </c>
      <c r="Z57" s="9" t="s">
        <v>568</v>
      </c>
      <c r="AA57" t="str">
        <f t="shared" si="0"/>
        <v>2020</v>
      </c>
      <c r="AB57" t="str">
        <f t="shared" si="1"/>
        <v>2020</v>
      </c>
      <c r="AC57" t="str">
        <f t="shared" si="2"/>
        <v>31</v>
      </c>
      <c r="AD57" t="str">
        <f>VLOOKUP(AC57,OA_Lookup!$A$1:$B$229,2,FALSE)</f>
        <v>Air Force Center for Environmental Excellence (FY05 and prior)</v>
      </c>
      <c r="AE57" t="str">
        <f t="shared" si="3"/>
        <v>31-Air Force Center for Environmental Excellence (FY05 and prior)</v>
      </c>
      <c r="AF57" t="str">
        <f>VLOOKUP(D57,Month_Name!$A$1:$B$13,2,FALSE)</f>
        <v>Nov</v>
      </c>
    </row>
    <row r="58" spans="1:32" x14ac:dyDescent="0.25">
      <c r="A58" t="s">
        <v>25</v>
      </c>
      <c r="C58" t="s">
        <v>83</v>
      </c>
      <c r="D58" s="2">
        <v>43799</v>
      </c>
      <c r="G58" t="s">
        <v>81</v>
      </c>
      <c r="H58" t="s">
        <v>26</v>
      </c>
      <c r="I58" t="s">
        <v>72</v>
      </c>
      <c r="J58" t="s">
        <v>51</v>
      </c>
      <c r="K58" s="11">
        <v>0</v>
      </c>
      <c r="L58" s="1">
        <v>0</v>
      </c>
      <c r="M58" s="1">
        <v>0</v>
      </c>
      <c r="N58" s="1">
        <v>2925095.2814000002</v>
      </c>
      <c r="O58" s="1">
        <v>2925095.2814000002</v>
      </c>
      <c r="P58" s="1">
        <v>1863003.9568</v>
      </c>
      <c r="Q58" s="1">
        <v>1838909.737</v>
      </c>
      <c r="R58" t="s">
        <v>73</v>
      </c>
      <c r="S58" t="s">
        <v>29</v>
      </c>
      <c r="U58" t="s">
        <v>30</v>
      </c>
      <c r="W58" t="s">
        <v>74</v>
      </c>
      <c r="Z58" s="9" t="s">
        <v>560</v>
      </c>
      <c r="AA58" t="str">
        <f t="shared" si="0"/>
        <v>2020</v>
      </c>
      <c r="AB58" t="str">
        <f t="shared" si="1"/>
        <v>2020</v>
      </c>
      <c r="AC58" t="str">
        <f t="shared" si="2"/>
        <v>31</v>
      </c>
      <c r="AD58" t="str">
        <f>VLOOKUP(AC58,OA_Lookup!$A$1:$B$229,2,FALSE)</f>
        <v>Air Force Center for Environmental Excellence (FY05 and prior)</v>
      </c>
      <c r="AE58" t="str">
        <f t="shared" si="3"/>
        <v>31-Air Force Center for Environmental Excellence (FY05 and prior)</v>
      </c>
      <c r="AF58" t="str">
        <f>VLOOKUP(D58,Month_Name!$A$1:$B$13,2,FALSE)</f>
        <v>Nov</v>
      </c>
    </row>
    <row r="59" spans="1:32" x14ac:dyDescent="0.25">
      <c r="A59" t="s">
        <v>25</v>
      </c>
      <c r="C59" t="s">
        <v>83</v>
      </c>
      <c r="D59" s="2">
        <v>43799</v>
      </c>
      <c r="G59" t="s">
        <v>81</v>
      </c>
      <c r="H59" t="s">
        <v>37</v>
      </c>
      <c r="I59" t="s">
        <v>42</v>
      </c>
      <c r="J59" t="s">
        <v>51</v>
      </c>
      <c r="K59" s="11">
        <v>0</v>
      </c>
      <c r="L59" s="1">
        <v>0</v>
      </c>
      <c r="M59" s="1">
        <v>902253.59699999995</v>
      </c>
      <c r="N59" s="1">
        <v>0</v>
      </c>
      <c r="O59" s="1">
        <v>0</v>
      </c>
      <c r="P59" s="1">
        <v>0</v>
      </c>
      <c r="Q59" s="1">
        <v>0</v>
      </c>
      <c r="R59" t="s">
        <v>43</v>
      </c>
      <c r="S59" t="s">
        <v>29</v>
      </c>
      <c r="U59" t="s">
        <v>30</v>
      </c>
      <c r="W59" t="s">
        <v>74</v>
      </c>
      <c r="Z59" s="9" t="s">
        <v>561</v>
      </c>
      <c r="AA59" t="str">
        <f t="shared" si="0"/>
        <v>2020</v>
      </c>
      <c r="AB59" t="str">
        <f t="shared" si="1"/>
        <v>2020</v>
      </c>
      <c r="AC59" t="str">
        <f t="shared" si="2"/>
        <v>31</v>
      </c>
      <c r="AD59" t="str">
        <f>VLOOKUP(AC59,OA_Lookup!$A$1:$B$229,2,FALSE)</f>
        <v>Air Force Center for Environmental Excellence (FY05 and prior)</v>
      </c>
      <c r="AE59" t="str">
        <f t="shared" si="3"/>
        <v>31-Air Force Center for Environmental Excellence (FY05 and prior)</v>
      </c>
      <c r="AF59" t="str">
        <f>VLOOKUP(D59,Month_Name!$A$1:$B$13,2,FALSE)</f>
        <v>Nov</v>
      </c>
    </row>
    <row r="60" spans="1:32" x14ac:dyDescent="0.25">
      <c r="A60" t="s">
        <v>25</v>
      </c>
      <c r="C60" t="s">
        <v>83</v>
      </c>
      <c r="D60" s="2">
        <v>43799</v>
      </c>
      <c r="G60" t="s">
        <v>81</v>
      </c>
      <c r="H60" t="s">
        <v>37</v>
      </c>
      <c r="I60" t="s">
        <v>44</v>
      </c>
      <c r="J60" t="s">
        <v>51</v>
      </c>
      <c r="K60" s="11">
        <v>0</v>
      </c>
      <c r="L60" s="1">
        <v>0</v>
      </c>
      <c r="M60" s="1">
        <v>0</v>
      </c>
      <c r="N60" s="1">
        <v>2.6006</v>
      </c>
      <c r="O60" s="1">
        <v>2.6006</v>
      </c>
      <c r="P60" s="1">
        <v>2.6006</v>
      </c>
      <c r="Q60" s="1">
        <v>2.6006</v>
      </c>
      <c r="R60" t="s">
        <v>45</v>
      </c>
      <c r="S60" t="s">
        <v>29</v>
      </c>
      <c r="U60" t="s">
        <v>53</v>
      </c>
      <c r="W60" t="s">
        <v>74</v>
      </c>
      <c r="Z60" s="9" t="s">
        <v>562</v>
      </c>
      <c r="AA60" t="str">
        <f t="shared" si="0"/>
        <v>0725</v>
      </c>
      <c r="AB60" t="str">
        <f t="shared" si="1"/>
        <v>2020</v>
      </c>
      <c r="AC60" t="str">
        <f t="shared" si="2"/>
        <v>31</v>
      </c>
      <c r="AD60" t="str">
        <f>VLOOKUP(AC60,OA_Lookup!$A$1:$B$229,2,FALSE)</f>
        <v>Air Force Center for Environmental Excellence (FY05 and prior)</v>
      </c>
      <c r="AE60" t="str">
        <f t="shared" si="3"/>
        <v>31-Air Force Center for Environmental Excellence (FY05 and prior)</v>
      </c>
      <c r="AF60" t="str">
        <f>VLOOKUP(D60,Month_Name!$A$1:$B$13,2,FALSE)</f>
        <v>Nov</v>
      </c>
    </row>
    <row r="61" spans="1:32" x14ac:dyDescent="0.25">
      <c r="A61" t="s">
        <v>25</v>
      </c>
      <c r="C61" t="s">
        <v>83</v>
      </c>
      <c r="D61" s="2">
        <v>43799</v>
      </c>
      <c r="G61" t="s">
        <v>81</v>
      </c>
      <c r="H61" t="s">
        <v>37</v>
      </c>
      <c r="I61" t="s">
        <v>44</v>
      </c>
      <c r="J61" t="s">
        <v>51</v>
      </c>
      <c r="K61" s="11">
        <v>0</v>
      </c>
      <c r="L61" s="1">
        <v>0</v>
      </c>
      <c r="M61" s="1">
        <v>3361219.915</v>
      </c>
      <c r="N61" s="1">
        <v>-16371.4673</v>
      </c>
      <c r="O61" s="1">
        <v>-16371.4673</v>
      </c>
      <c r="P61" s="1">
        <v>-24809.903999999999</v>
      </c>
      <c r="Q61" s="1">
        <v>-24809.903999999999</v>
      </c>
      <c r="R61" t="s">
        <v>45</v>
      </c>
      <c r="S61" t="s">
        <v>29</v>
      </c>
      <c r="U61" t="s">
        <v>30</v>
      </c>
      <c r="W61" t="s">
        <v>74</v>
      </c>
      <c r="Z61" s="9" t="s">
        <v>555</v>
      </c>
      <c r="AA61" t="str">
        <f t="shared" si="0"/>
        <v>0500</v>
      </c>
      <c r="AB61" t="str">
        <f t="shared" si="1"/>
        <v>2017</v>
      </c>
      <c r="AC61" t="str">
        <f t="shared" si="2"/>
        <v>31</v>
      </c>
      <c r="AD61" t="str">
        <f>VLOOKUP(AC61,OA_Lookup!$A$1:$B$229,2,FALSE)</f>
        <v>Air Force Center for Environmental Excellence (FY05 and prior)</v>
      </c>
      <c r="AE61" t="str">
        <f t="shared" si="3"/>
        <v>31-Air Force Center for Environmental Excellence (FY05 and prior)</v>
      </c>
      <c r="AF61" t="str">
        <f>VLOOKUP(D61,Month_Name!$A$1:$B$13,2,FALSE)</f>
        <v>Nov</v>
      </c>
    </row>
    <row r="62" spans="1:32" x14ac:dyDescent="0.25">
      <c r="A62" t="s">
        <v>25</v>
      </c>
      <c r="C62" t="s">
        <v>83</v>
      </c>
      <c r="D62" s="2">
        <v>43799</v>
      </c>
      <c r="G62" t="s">
        <v>81</v>
      </c>
      <c r="H62" t="s">
        <v>37</v>
      </c>
      <c r="I62" t="s">
        <v>44</v>
      </c>
      <c r="J62" t="s">
        <v>51</v>
      </c>
      <c r="K62" s="11">
        <v>0</v>
      </c>
      <c r="L62" s="1">
        <v>0</v>
      </c>
      <c r="M62" s="1">
        <v>0</v>
      </c>
      <c r="N62" s="1">
        <v>3011607.4353</v>
      </c>
      <c r="O62" s="1">
        <v>3011607.4353</v>
      </c>
      <c r="P62" s="1">
        <v>3011607.4353</v>
      </c>
      <c r="Q62" s="1">
        <v>2839173.9367</v>
      </c>
      <c r="R62" t="s">
        <v>45</v>
      </c>
      <c r="S62" t="s">
        <v>29</v>
      </c>
      <c r="U62" t="s">
        <v>54</v>
      </c>
      <c r="W62" t="s">
        <v>74</v>
      </c>
      <c r="Z62" s="9" t="s">
        <v>556</v>
      </c>
      <c r="AA62" t="str">
        <f t="shared" si="0"/>
        <v>0500</v>
      </c>
      <c r="AB62" t="str">
        <f t="shared" si="1"/>
        <v>2018</v>
      </c>
      <c r="AC62" t="str">
        <f t="shared" si="2"/>
        <v>31</v>
      </c>
      <c r="AD62" t="str">
        <f>VLOOKUP(AC62,OA_Lookup!$A$1:$B$229,2,FALSE)</f>
        <v>Air Force Center for Environmental Excellence (FY05 and prior)</v>
      </c>
      <c r="AE62" t="str">
        <f t="shared" si="3"/>
        <v>31-Air Force Center for Environmental Excellence (FY05 and prior)</v>
      </c>
      <c r="AF62" t="str">
        <f>VLOOKUP(D62,Month_Name!$A$1:$B$13,2,FALSE)</f>
        <v>Nov</v>
      </c>
    </row>
    <row r="63" spans="1:32" x14ac:dyDescent="0.25">
      <c r="A63" t="s">
        <v>25</v>
      </c>
      <c r="C63" t="s">
        <v>83</v>
      </c>
      <c r="D63" s="2">
        <v>43799</v>
      </c>
      <c r="G63" t="s">
        <v>82</v>
      </c>
      <c r="H63" t="s">
        <v>58</v>
      </c>
      <c r="I63" t="s">
        <v>59</v>
      </c>
      <c r="J63" t="s">
        <v>51</v>
      </c>
      <c r="K63" s="11">
        <v>0</v>
      </c>
      <c r="L63" s="1">
        <v>0</v>
      </c>
      <c r="M63" s="1">
        <v>-21249.967700000001</v>
      </c>
      <c r="N63" s="1">
        <v>0</v>
      </c>
      <c r="O63" s="1">
        <v>0</v>
      </c>
      <c r="P63" s="1">
        <v>0</v>
      </c>
      <c r="Q63" s="1">
        <v>0</v>
      </c>
      <c r="R63" t="s">
        <v>60</v>
      </c>
      <c r="S63" t="s">
        <v>29</v>
      </c>
      <c r="U63" t="s">
        <v>30</v>
      </c>
      <c r="W63" t="s">
        <v>74</v>
      </c>
      <c r="Z63" s="9" t="s">
        <v>557</v>
      </c>
      <c r="AA63" t="str">
        <f t="shared" si="0"/>
        <v>2035</v>
      </c>
      <c r="AB63" t="str">
        <f t="shared" si="1"/>
        <v>2019</v>
      </c>
      <c r="AC63" t="str">
        <f t="shared" si="2"/>
        <v>35</v>
      </c>
      <c r="AD63" t="str">
        <f>VLOOKUP(AC63,OA_Lookup!$A$1:$B$229,2,FALSE)</f>
        <v>Military Traffic Management Command (MTMC)</v>
      </c>
      <c r="AE63" t="str">
        <f t="shared" si="3"/>
        <v>35-Military Traffic Management Command (MTMC)</v>
      </c>
      <c r="AF63" t="str">
        <f>VLOOKUP(D63,Month_Name!$A$1:$B$13,2,FALSE)</f>
        <v>Nov</v>
      </c>
    </row>
    <row r="64" spans="1:32" x14ac:dyDescent="0.25">
      <c r="A64" t="s">
        <v>25</v>
      </c>
      <c r="C64" t="s">
        <v>83</v>
      </c>
      <c r="D64" s="2">
        <v>43799</v>
      </c>
      <c r="G64" t="s">
        <v>82</v>
      </c>
      <c r="H64" t="s">
        <v>26</v>
      </c>
      <c r="I64" t="s">
        <v>27</v>
      </c>
      <c r="J64" t="s">
        <v>51</v>
      </c>
      <c r="K64" s="11">
        <v>0</v>
      </c>
      <c r="L64" s="1">
        <v>0</v>
      </c>
      <c r="M64" s="1">
        <v>0</v>
      </c>
      <c r="N64" s="1">
        <v>0</v>
      </c>
      <c r="O64" s="1">
        <v>-13647.5334</v>
      </c>
      <c r="P64" s="1">
        <v>2856.0421000000001</v>
      </c>
      <c r="Q64" s="1">
        <v>0</v>
      </c>
      <c r="R64" t="s">
        <v>28</v>
      </c>
      <c r="S64" t="s">
        <v>29</v>
      </c>
      <c r="U64" t="s">
        <v>53</v>
      </c>
      <c r="W64" t="s">
        <v>74</v>
      </c>
      <c r="Z64" s="9" t="s">
        <v>558</v>
      </c>
      <c r="AA64" t="str">
        <f t="shared" si="0"/>
        <v>2035</v>
      </c>
      <c r="AB64" t="str">
        <f t="shared" si="1"/>
        <v>2020</v>
      </c>
      <c r="AC64" t="str">
        <f t="shared" si="2"/>
        <v>35</v>
      </c>
      <c r="AD64" t="str">
        <f>VLOOKUP(AC64,OA_Lookup!$A$1:$B$229,2,FALSE)</f>
        <v>Military Traffic Management Command (MTMC)</v>
      </c>
      <c r="AE64" t="str">
        <f t="shared" si="3"/>
        <v>35-Military Traffic Management Command (MTMC)</v>
      </c>
      <c r="AF64" t="str">
        <f>VLOOKUP(D64,Month_Name!$A$1:$B$13,2,FALSE)</f>
        <v>Nov</v>
      </c>
    </row>
    <row r="65" spans="1:32" x14ac:dyDescent="0.25">
      <c r="A65" t="s">
        <v>25</v>
      </c>
      <c r="C65" t="s">
        <v>83</v>
      </c>
      <c r="D65" s="2">
        <v>43799</v>
      </c>
      <c r="G65" t="s">
        <v>82</v>
      </c>
      <c r="H65" t="s">
        <v>26</v>
      </c>
      <c r="I65" t="s">
        <v>27</v>
      </c>
      <c r="J65" t="s">
        <v>51</v>
      </c>
      <c r="K65" s="11">
        <v>0</v>
      </c>
      <c r="L65" s="1">
        <v>0</v>
      </c>
      <c r="M65" s="1">
        <v>766538.19559999998</v>
      </c>
      <c r="N65" s="1">
        <v>5505.3316000000004</v>
      </c>
      <c r="O65" s="1">
        <v>5505.3316000000004</v>
      </c>
      <c r="P65" s="1">
        <v>3812.0594000000001</v>
      </c>
      <c r="Q65" s="1">
        <v>3812.0594000000001</v>
      </c>
      <c r="R65" t="s">
        <v>28</v>
      </c>
      <c r="S65" t="s">
        <v>29</v>
      </c>
      <c r="U65" t="s">
        <v>30</v>
      </c>
      <c r="W65" t="s">
        <v>74</v>
      </c>
      <c r="Z65" s="9" t="s">
        <v>559</v>
      </c>
      <c r="AA65" t="str">
        <f t="shared" si="0"/>
        <v>2035</v>
      </c>
      <c r="AB65" t="str">
        <f t="shared" si="1"/>
        <v>2020</v>
      </c>
      <c r="AC65" t="str">
        <f t="shared" si="2"/>
        <v>35</v>
      </c>
      <c r="AD65" t="str">
        <f>VLOOKUP(AC65,OA_Lookup!$A$1:$B$229,2,FALSE)</f>
        <v>Military Traffic Management Command (MTMC)</v>
      </c>
      <c r="AE65" t="str">
        <f t="shared" si="3"/>
        <v>35-Military Traffic Management Command (MTMC)</v>
      </c>
      <c r="AF65" t="str">
        <f>VLOOKUP(D65,Month_Name!$A$1:$B$13,2,FALSE)</f>
        <v>Nov</v>
      </c>
    </row>
    <row r="66" spans="1:32" x14ac:dyDescent="0.25">
      <c r="A66" t="s">
        <v>25</v>
      </c>
      <c r="C66" t="s">
        <v>83</v>
      </c>
      <c r="D66" s="2">
        <v>43799</v>
      </c>
      <c r="G66" t="s">
        <v>82</v>
      </c>
      <c r="H66" t="s">
        <v>26</v>
      </c>
      <c r="I66" t="s">
        <v>31</v>
      </c>
      <c r="J66" t="s">
        <v>51</v>
      </c>
      <c r="K66" s="11">
        <v>0</v>
      </c>
      <c r="L66" s="1">
        <v>0</v>
      </c>
      <c r="M66" s="1">
        <v>0</v>
      </c>
      <c r="N66" s="1">
        <v>80.884399999999999</v>
      </c>
      <c r="O66" s="1">
        <v>8610.5928000000004</v>
      </c>
      <c r="P66" s="1">
        <v>43090.8433</v>
      </c>
      <c r="Q66" s="1">
        <v>43090.8433</v>
      </c>
      <c r="R66" t="s">
        <v>32</v>
      </c>
      <c r="S66" t="s">
        <v>29</v>
      </c>
      <c r="U66" t="s">
        <v>53</v>
      </c>
      <c r="W66" t="s">
        <v>74</v>
      </c>
      <c r="Z66" s="9" t="s">
        <v>563</v>
      </c>
      <c r="AA66" t="str">
        <f t="shared" si="0"/>
        <v>2020</v>
      </c>
      <c r="AB66" t="str">
        <f t="shared" si="1"/>
        <v>2020</v>
      </c>
      <c r="AC66" t="str">
        <f t="shared" si="2"/>
        <v>35</v>
      </c>
      <c r="AD66" t="str">
        <f>VLOOKUP(AC66,OA_Lookup!$A$1:$B$229,2,FALSE)</f>
        <v>Military Traffic Management Command (MTMC)</v>
      </c>
      <c r="AE66" t="str">
        <f t="shared" si="3"/>
        <v>35-Military Traffic Management Command (MTMC)</v>
      </c>
      <c r="AF66" t="str">
        <f>VLOOKUP(D66,Month_Name!$A$1:$B$13,2,FALSE)</f>
        <v>Nov</v>
      </c>
    </row>
    <row r="67" spans="1:32" x14ac:dyDescent="0.25">
      <c r="A67" t="s">
        <v>25</v>
      </c>
      <c r="C67" t="s">
        <v>83</v>
      </c>
      <c r="D67" s="2">
        <v>43799</v>
      </c>
      <c r="G67" t="s">
        <v>82</v>
      </c>
      <c r="H67" t="s">
        <v>26</v>
      </c>
      <c r="I67" t="s">
        <v>31</v>
      </c>
      <c r="J67" t="s">
        <v>51</v>
      </c>
      <c r="K67" s="11">
        <v>0</v>
      </c>
      <c r="L67" s="1">
        <v>0</v>
      </c>
      <c r="M67" s="1">
        <v>71649.421499999997</v>
      </c>
      <c r="N67" s="1">
        <v>0</v>
      </c>
      <c r="O67" s="1">
        <v>0</v>
      </c>
      <c r="P67" s="1">
        <v>0</v>
      </c>
      <c r="Q67" s="1">
        <v>0</v>
      </c>
      <c r="R67" t="s">
        <v>32</v>
      </c>
      <c r="S67" t="s">
        <v>29</v>
      </c>
      <c r="U67" t="s">
        <v>30</v>
      </c>
      <c r="W67" t="s">
        <v>74</v>
      </c>
      <c r="Z67" s="9" t="s">
        <v>564</v>
      </c>
      <c r="AA67" t="str">
        <f t="shared" ref="AA67:AA130" si="4">LEFT(Z67,4)</f>
        <v>0100</v>
      </c>
      <c r="AB67" t="str">
        <f t="shared" ref="AB67:AB130" si="5">"20"&amp;RIGHT(Z67,2)</f>
        <v>2020</v>
      </c>
      <c r="AC67" t="str">
        <f t="shared" ref="AC67:AC130" si="6">MID(G67,4,2)</f>
        <v>35</v>
      </c>
      <c r="AD67" t="str">
        <f>VLOOKUP(AC67,OA_Lookup!$A$1:$B$229,2,FALSE)</f>
        <v>Military Traffic Management Command (MTMC)</v>
      </c>
      <c r="AE67" t="str">
        <f t="shared" ref="AE67:AE130" si="7">AC67&amp;"-"&amp;AD67</f>
        <v>35-Military Traffic Management Command (MTMC)</v>
      </c>
      <c r="AF67" t="str">
        <f>VLOOKUP(D67,Month_Name!$A$1:$B$13,2,FALSE)</f>
        <v>Nov</v>
      </c>
    </row>
    <row r="68" spans="1:32" x14ac:dyDescent="0.25">
      <c r="A68" t="s">
        <v>25</v>
      </c>
      <c r="C68" t="s">
        <v>83</v>
      </c>
      <c r="D68" s="2">
        <v>43799</v>
      </c>
      <c r="G68" t="s">
        <v>82</v>
      </c>
      <c r="H68" t="s">
        <v>26</v>
      </c>
      <c r="I68" t="s">
        <v>33</v>
      </c>
      <c r="J68" t="s">
        <v>51</v>
      </c>
      <c r="K68" s="11">
        <v>0</v>
      </c>
      <c r="L68" s="1">
        <v>0</v>
      </c>
      <c r="M68" s="1">
        <v>4359.6287000000002</v>
      </c>
      <c r="N68" s="1">
        <v>0</v>
      </c>
      <c r="O68" s="1">
        <v>0</v>
      </c>
      <c r="P68" s="1">
        <v>0</v>
      </c>
      <c r="Q68" s="1">
        <v>0</v>
      </c>
      <c r="R68" t="s">
        <v>34</v>
      </c>
      <c r="S68" t="s">
        <v>29</v>
      </c>
      <c r="U68" t="s">
        <v>30</v>
      </c>
      <c r="W68" t="s">
        <v>74</v>
      </c>
      <c r="Z68" s="9" t="s">
        <v>565</v>
      </c>
      <c r="AA68" t="str">
        <f t="shared" si="4"/>
        <v>0100</v>
      </c>
      <c r="AB68" t="str">
        <f t="shared" si="5"/>
        <v>2020</v>
      </c>
      <c r="AC68" t="str">
        <f t="shared" si="6"/>
        <v>35</v>
      </c>
      <c r="AD68" t="str">
        <f>VLOOKUP(AC68,OA_Lookup!$A$1:$B$229,2,FALSE)</f>
        <v>Military Traffic Management Command (MTMC)</v>
      </c>
      <c r="AE68" t="str">
        <f t="shared" si="7"/>
        <v>35-Military Traffic Management Command (MTMC)</v>
      </c>
      <c r="AF68" t="str">
        <f>VLOOKUP(D68,Month_Name!$A$1:$B$13,2,FALSE)</f>
        <v>Nov</v>
      </c>
    </row>
    <row r="69" spans="1:32" x14ac:dyDescent="0.25">
      <c r="A69" t="s">
        <v>25</v>
      </c>
      <c r="C69" t="s">
        <v>83</v>
      </c>
      <c r="D69" s="2">
        <v>43799</v>
      </c>
      <c r="G69" t="s">
        <v>82</v>
      </c>
      <c r="H69" t="s">
        <v>26</v>
      </c>
      <c r="I69" t="s">
        <v>33</v>
      </c>
      <c r="J69" t="s">
        <v>51</v>
      </c>
      <c r="K69" s="11">
        <v>0</v>
      </c>
      <c r="L69" s="1">
        <v>0</v>
      </c>
      <c r="M69" s="1">
        <v>0</v>
      </c>
      <c r="N69" s="1">
        <v>12865.8254</v>
      </c>
      <c r="O69" s="1">
        <v>12865.8254</v>
      </c>
      <c r="P69" s="1">
        <v>12865.8254</v>
      </c>
      <c r="Q69" s="1">
        <v>7351.8807999999999</v>
      </c>
      <c r="R69" t="s">
        <v>34</v>
      </c>
      <c r="S69" t="s">
        <v>29</v>
      </c>
      <c r="U69" t="s">
        <v>54</v>
      </c>
      <c r="W69" t="s">
        <v>74</v>
      </c>
      <c r="Z69" s="9" t="s">
        <v>566</v>
      </c>
      <c r="AA69" t="str">
        <f t="shared" si="4"/>
        <v>2020</v>
      </c>
      <c r="AB69" t="str">
        <f t="shared" si="5"/>
        <v>2020</v>
      </c>
      <c r="AC69" t="str">
        <f t="shared" si="6"/>
        <v>35</v>
      </c>
      <c r="AD69" t="str">
        <f>VLOOKUP(AC69,OA_Lookup!$A$1:$B$229,2,FALSE)</f>
        <v>Military Traffic Management Command (MTMC)</v>
      </c>
      <c r="AE69" t="str">
        <f t="shared" si="7"/>
        <v>35-Military Traffic Management Command (MTMC)</v>
      </c>
      <c r="AF69" t="str">
        <f>VLOOKUP(D69,Month_Name!$A$1:$B$13,2,FALSE)</f>
        <v>Nov</v>
      </c>
    </row>
    <row r="70" spans="1:32" x14ac:dyDescent="0.25">
      <c r="A70" t="s">
        <v>25</v>
      </c>
      <c r="C70" t="s">
        <v>83</v>
      </c>
      <c r="D70" s="2">
        <v>43799</v>
      </c>
      <c r="G70" t="s">
        <v>82</v>
      </c>
      <c r="H70" t="s">
        <v>37</v>
      </c>
      <c r="I70" t="s">
        <v>40</v>
      </c>
      <c r="J70" t="s">
        <v>51</v>
      </c>
      <c r="K70" s="11">
        <v>0</v>
      </c>
      <c r="L70" s="1">
        <v>0</v>
      </c>
      <c r="M70" s="1">
        <v>7961.0612000000001</v>
      </c>
      <c r="N70" s="1">
        <v>0</v>
      </c>
      <c r="O70" s="1">
        <v>0</v>
      </c>
      <c r="P70" s="1">
        <v>0</v>
      </c>
      <c r="Q70" s="1">
        <v>0</v>
      </c>
      <c r="R70" t="s">
        <v>41</v>
      </c>
      <c r="S70" t="s">
        <v>29</v>
      </c>
      <c r="U70" t="s">
        <v>30</v>
      </c>
      <c r="W70" t="s">
        <v>74</v>
      </c>
      <c r="Z70" s="9" t="s">
        <v>567</v>
      </c>
      <c r="AA70" t="str">
        <f t="shared" si="4"/>
        <v>2065</v>
      </c>
      <c r="AB70" t="str">
        <f t="shared" si="5"/>
        <v>2020</v>
      </c>
      <c r="AC70" t="str">
        <f t="shared" si="6"/>
        <v>35</v>
      </c>
      <c r="AD70" t="str">
        <f>VLOOKUP(AC70,OA_Lookup!$A$1:$B$229,2,FALSE)</f>
        <v>Military Traffic Management Command (MTMC)</v>
      </c>
      <c r="AE70" t="str">
        <f t="shared" si="7"/>
        <v>35-Military Traffic Management Command (MTMC)</v>
      </c>
      <c r="AF70" t="str">
        <f>VLOOKUP(D70,Month_Name!$A$1:$B$13,2,FALSE)</f>
        <v>Nov</v>
      </c>
    </row>
    <row r="71" spans="1:32" x14ac:dyDescent="0.25">
      <c r="A71" t="s">
        <v>25</v>
      </c>
      <c r="C71" t="s">
        <v>83</v>
      </c>
      <c r="D71" s="2">
        <v>43799</v>
      </c>
      <c r="G71" t="s">
        <v>82</v>
      </c>
      <c r="H71" t="s">
        <v>37</v>
      </c>
      <c r="I71" t="s">
        <v>40</v>
      </c>
      <c r="J71" t="s">
        <v>51</v>
      </c>
      <c r="K71" s="11">
        <v>0</v>
      </c>
      <c r="L71" s="1">
        <v>0</v>
      </c>
      <c r="M71" s="1">
        <v>0</v>
      </c>
      <c r="N71" s="1">
        <v>13049.725899999999</v>
      </c>
      <c r="O71" s="1">
        <v>13049.725899999999</v>
      </c>
      <c r="P71" s="1">
        <v>13049.725899999999</v>
      </c>
      <c r="Q71" s="1">
        <v>12283.947700000001</v>
      </c>
      <c r="R71" t="s">
        <v>41</v>
      </c>
      <c r="S71" t="s">
        <v>29</v>
      </c>
      <c r="U71" t="s">
        <v>54</v>
      </c>
      <c r="W71" t="s">
        <v>74</v>
      </c>
      <c r="Z71" s="9" t="s">
        <v>568</v>
      </c>
      <c r="AA71" t="str">
        <f t="shared" si="4"/>
        <v>2020</v>
      </c>
      <c r="AB71" t="str">
        <f t="shared" si="5"/>
        <v>2020</v>
      </c>
      <c r="AC71" t="str">
        <f t="shared" si="6"/>
        <v>35</v>
      </c>
      <c r="AD71" t="str">
        <f>VLOOKUP(AC71,OA_Lookup!$A$1:$B$229,2,FALSE)</f>
        <v>Military Traffic Management Command (MTMC)</v>
      </c>
      <c r="AE71" t="str">
        <f t="shared" si="7"/>
        <v>35-Military Traffic Management Command (MTMC)</v>
      </c>
      <c r="AF71" t="str">
        <f>VLOOKUP(D71,Month_Name!$A$1:$B$13,2,FALSE)</f>
        <v>Nov</v>
      </c>
    </row>
    <row r="72" spans="1:32" x14ac:dyDescent="0.25">
      <c r="A72" t="s">
        <v>25</v>
      </c>
      <c r="C72" t="s">
        <v>83</v>
      </c>
      <c r="D72" s="2">
        <v>43799</v>
      </c>
      <c r="G72" t="s">
        <v>82</v>
      </c>
      <c r="H72" t="s">
        <v>37</v>
      </c>
      <c r="I72" t="s">
        <v>44</v>
      </c>
      <c r="J72" t="s">
        <v>51</v>
      </c>
      <c r="K72" s="11">
        <v>0</v>
      </c>
      <c r="L72" s="1">
        <v>720.28650000000005</v>
      </c>
      <c r="M72" s="1">
        <v>164743.8339</v>
      </c>
      <c r="N72" s="1">
        <v>0</v>
      </c>
      <c r="O72" s="1">
        <v>0</v>
      </c>
      <c r="P72" s="1">
        <v>0</v>
      </c>
      <c r="Q72" s="1">
        <v>0</v>
      </c>
      <c r="R72" t="s">
        <v>45</v>
      </c>
      <c r="S72" t="s">
        <v>29</v>
      </c>
      <c r="U72" t="s">
        <v>30</v>
      </c>
      <c r="W72" t="s">
        <v>74</v>
      </c>
      <c r="Z72" s="9" t="s">
        <v>560</v>
      </c>
      <c r="AA72" t="str">
        <f t="shared" si="4"/>
        <v>2020</v>
      </c>
      <c r="AB72" t="str">
        <f t="shared" si="5"/>
        <v>2020</v>
      </c>
      <c r="AC72" t="str">
        <f t="shared" si="6"/>
        <v>35</v>
      </c>
      <c r="AD72" t="str">
        <f>VLOOKUP(AC72,OA_Lookup!$A$1:$B$229,2,FALSE)</f>
        <v>Military Traffic Management Command (MTMC)</v>
      </c>
      <c r="AE72" t="str">
        <f t="shared" si="7"/>
        <v>35-Military Traffic Management Command (MTMC)</v>
      </c>
      <c r="AF72" t="str">
        <f>VLOOKUP(D72,Month_Name!$A$1:$B$13,2,FALSE)</f>
        <v>Nov</v>
      </c>
    </row>
    <row r="73" spans="1:32" x14ac:dyDescent="0.25">
      <c r="A73" t="s">
        <v>25</v>
      </c>
      <c r="C73" t="s">
        <v>83</v>
      </c>
      <c r="D73" s="2">
        <v>43799</v>
      </c>
      <c r="G73" t="s">
        <v>82</v>
      </c>
      <c r="H73" t="s">
        <v>37</v>
      </c>
      <c r="I73" t="s">
        <v>44</v>
      </c>
      <c r="J73" t="s">
        <v>51</v>
      </c>
      <c r="K73" s="11">
        <v>0</v>
      </c>
      <c r="L73" s="1">
        <v>0</v>
      </c>
      <c r="M73" s="1">
        <v>0</v>
      </c>
      <c r="N73" s="1">
        <v>75293.8891</v>
      </c>
      <c r="O73" s="1">
        <v>75293.8891</v>
      </c>
      <c r="P73" s="1">
        <v>75293.8891</v>
      </c>
      <c r="Q73" s="1">
        <v>70645.364799999996</v>
      </c>
      <c r="R73" t="s">
        <v>45</v>
      </c>
      <c r="S73" t="s">
        <v>29</v>
      </c>
      <c r="U73" t="s">
        <v>54</v>
      </c>
      <c r="W73" t="s">
        <v>74</v>
      </c>
      <c r="Z73" s="9" t="s">
        <v>561</v>
      </c>
      <c r="AA73" t="str">
        <f t="shared" si="4"/>
        <v>2020</v>
      </c>
      <c r="AB73" t="str">
        <f t="shared" si="5"/>
        <v>2020</v>
      </c>
      <c r="AC73" t="str">
        <f t="shared" si="6"/>
        <v>35</v>
      </c>
      <c r="AD73" t="str">
        <f>VLOOKUP(AC73,OA_Lookup!$A$1:$B$229,2,FALSE)</f>
        <v>Military Traffic Management Command (MTMC)</v>
      </c>
      <c r="AE73" t="str">
        <f t="shared" si="7"/>
        <v>35-Military Traffic Management Command (MTMC)</v>
      </c>
      <c r="AF73" t="str">
        <f>VLOOKUP(D73,Month_Name!$A$1:$B$13,2,FALSE)</f>
        <v>Nov</v>
      </c>
    </row>
    <row r="74" spans="1:32" x14ac:dyDescent="0.25">
      <c r="A74" t="s">
        <v>25</v>
      </c>
      <c r="C74" t="s">
        <v>84</v>
      </c>
      <c r="D74" s="2">
        <v>43830</v>
      </c>
      <c r="G74" t="s">
        <v>79</v>
      </c>
      <c r="H74" t="s">
        <v>58</v>
      </c>
      <c r="I74" t="s">
        <v>59</v>
      </c>
      <c r="J74" t="s">
        <v>51</v>
      </c>
      <c r="K74" s="11">
        <v>0</v>
      </c>
      <c r="L74" s="1">
        <v>0</v>
      </c>
      <c r="M74" s="1">
        <v>30809.306700000001</v>
      </c>
      <c r="N74" s="1">
        <v>0</v>
      </c>
      <c r="O74" s="1">
        <v>0</v>
      </c>
      <c r="P74" s="1">
        <v>0</v>
      </c>
      <c r="Q74" s="1">
        <v>0</v>
      </c>
      <c r="R74" t="s">
        <v>60</v>
      </c>
      <c r="S74" t="s">
        <v>52</v>
      </c>
      <c r="U74" t="s">
        <v>30</v>
      </c>
      <c r="W74" t="s">
        <v>74</v>
      </c>
      <c r="Z74" s="9" t="s">
        <v>562</v>
      </c>
      <c r="AA74" t="str">
        <f t="shared" si="4"/>
        <v>0725</v>
      </c>
      <c r="AB74" t="str">
        <f t="shared" si="5"/>
        <v>2020</v>
      </c>
      <c r="AC74" t="str">
        <f t="shared" si="6"/>
        <v>8</v>
      </c>
      <c r="AD74" t="str">
        <f>VLOOKUP(AC74,OA_Lookup!$A$1:$B$229,2,FALSE)</f>
        <v>Army Corps of Engineers (COE)</v>
      </c>
      <c r="AE74" t="str">
        <f t="shared" si="7"/>
        <v>8-Army Corps of Engineers (COE)</v>
      </c>
      <c r="AF74" t="str">
        <f>VLOOKUP(D74,Month_Name!$A$1:$B$13,2,FALSE)</f>
        <v>Dec</v>
      </c>
    </row>
    <row r="75" spans="1:32" x14ac:dyDescent="0.25">
      <c r="A75" t="s">
        <v>25</v>
      </c>
      <c r="C75" t="s">
        <v>84</v>
      </c>
      <c r="D75" s="2">
        <v>43830</v>
      </c>
      <c r="G75" t="s">
        <v>79</v>
      </c>
      <c r="H75" t="s">
        <v>26</v>
      </c>
      <c r="I75" t="s">
        <v>31</v>
      </c>
      <c r="J75" t="s">
        <v>51</v>
      </c>
      <c r="K75" s="11">
        <v>0</v>
      </c>
      <c r="L75" s="1">
        <v>0</v>
      </c>
      <c r="M75" s="1">
        <v>0</v>
      </c>
      <c r="N75" s="1">
        <v>107664.557</v>
      </c>
      <c r="O75" s="1">
        <v>49283.441899999998</v>
      </c>
      <c r="P75" s="1">
        <v>0</v>
      </c>
      <c r="Q75" s="1">
        <v>0</v>
      </c>
      <c r="R75" t="s">
        <v>32</v>
      </c>
      <c r="S75" t="s">
        <v>52</v>
      </c>
      <c r="U75" t="s">
        <v>53</v>
      </c>
      <c r="W75" t="s">
        <v>74</v>
      </c>
      <c r="Z75" s="9" t="s">
        <v>555</v>
      </c>
      <c r="AA75" t="str">
        <f t="shared" si="4"/>
        <v>0500</v>
      </c>
      <c r="AB75" t="str">
        <f t="shared" si="5"/>
        <v>2017</v>
      </c>
      <c r="AC75" t="str">
        <f t="shared" si="6"/>
        <v>8</v>
      </c>
      <c r="AD75" t="str">
        <f>VLOOKUP(AC75,OA_Lookup!$A$1:$B$229,2,FALSE)</f>
        <v>Army Corps of Engineers (COE)</v>
      </c>
      <c r="AE75" t="str">
        <f t="shared" si="7"/>
        <v>8-Army Corps of Engineers (COE)</v>
      </c>
      <c r="AF75" t="str">
        <f>VLOOKUP(D75,Month_Name!$A$1:$B$13,2,FALSE)</f>
        <v>Dec</v>
      </c>
    </row>
    <row r="76" spans="1:32" x14ac:dyDescent="0.25">
      <c r="A76" t="s">
        <v>25</v>
      </c>
      <c r="C76" t="s">
        <v>84</v>
      </c>
      <c r="D76" s="2">
        <v>43830</v>
      </c>
      <c r="G76" t="s">
        <v>79</v>
      </c>
      <c r="H76" t="s">
        <v>26</v>
      </c>
      <c r="I76" t="s">
        <v>31</v>
      </c>
      <c r="J76" t="s">
        <v>51</v>
      </c>
      <c r="K76" s="11">
        <v>0</v>
      </c>
      <c r="L76" s="1">
        <v>0</v>
      </c>
      <c r="M76" s="1">
        <v>109457.0088</v>
      </c>
      <c r="N76" s="1">
        <v>0</v>
      </c>
      <c r="O76" s="1">
        <v>0</v>
      </c>
      <c r="P76" s="1">
        <v>397.66640000000001</v>
      </c>
      <c r="Q76" s="1">
        <v>397.66640000000001</v>
      </c>
      <c r="R76" t="s">
        <v>32</v>
      </c>
      <c r="S76" t="s">
        <v>52</v>
      </c>
      <c r="U76" t="s">
        <v>30</v>
      </c>
      <c r="W76" t="s">
        <v>74</v>
      </c>
      <c r="Z76" s="9" t="s">
        <v>556</v>
      </c>
      <c r="AA76" t="str">
        <f t="shared" si="4"/>
        <v>0500</v>
      </c>
      <c r="AB76" t="str">
        <f t="shared" si="5"/>
        <v>2018</v>
      </c>
      <c r="AC76" t="str">
        <f t="shared" si="6"/>
        <v>8</v>
      </c>
      <c r="AD76" t="str">
        <f>VLOOKUP(AC76,OA_Lookup!$A$1:$B$229,2,FALSE)</f>
        <v>Army Corps of Engineers (COE)</v>
      </c>
      <c r="AE76" t="str">
        <f t="shared" si="7"/>
        <v>8-Army Corps of Engineers (COE)</v>
      </c>
      <c r="AF76" t="str">
        <f>VLOOKUP(D76,Month_Name!$A$1:$B$13,2,FALSE)</f>
        <v>Dec</v>
      </c>
    </row>
    <row r="77" spans="1:32" x14ac:dyDescent="0.25">
      <c r="A77" t="s">
        <v>25</v>
      </c>
      <c r="C77" t="s">
        <v>84</v>
      </c>
      <c r="D77" s="2">
        <v>43830</v>
      </c>
      <c r="G77" t="s">
        <v>79</v>
      </c>
      <c r="H77" t="s">
        <v>26</v>
      </c>
      <c r="I77" t="s">
        <v>77</v>
      </c>
      <c r="J77" t="s">
        <v>51</v>
      </c>
      <c r="K77" s="11">
        <v>0</v>
      </c>
      <c r="L77" s="1">
        <v>0</v>
      </c>
      <c r="M77" s="1">
        <v>0</v>
      </c>
      <c r="N77" s="1">
        <v>79610.611499999999</v>
      </c>
      <c r="O77" s="1">
        <v>64446.6855</v>
      </c>
      <c r="P77" s="1">
        <v>0</v>
      </c>
      <c r="Q77" s="1">
        <v>0</v>
      </c>
      <c r="R77" t="s">
        <v>78</v>
      </c>
      <c r="S77" t="s">
        <v>52</v>
      </c>
      <c r="U77" t="s">
        <v>53</v>
      </c>
      <c r="W77" t="s">
        <v>74</v>
      </c>
      <c r="Z77" s="9" t="s">
        <v>557</v>
      </c>
      <c r="AA77" t="str">
        <f t="shared" si="4"/>
        <v>2035</v>
      </c>
      <c r="AB77" t="str">
        <f t="shared" si="5"/>
        <v>2019</v>
      </c>
      <c r="AC77" t="str">
        <f t="shared" si="6"/>
        <v>8</v>
      </c>
      <c r="AD77" t="str">
        <f>VLOOKUP(AC77,OA_Lookup!$A$1:$B$229,2,FALSE)</f>
        <v>Army Corps of Engineers (COE)</v>
      </c>
      <c r="AE77" t="str">
        <f t="shared" si="7"/>
        <v>8-Army Corps of Engineers (COE)</v>
      </c>
      <c r="AF77" t="str">
        <f>VLOOKUP(D77,Month_Name!$A$1:$B$13,2,FALSE)</f>
        <v>Dec</v>
      </c>
    </row>
    <row r="78" spans="1:32" x14ac:dyDescent="0.25">
      <c r="A78" t="s">
        <v>25</v>
      </c>
      <c r="C78" t="s">
        <v>84</v>
      </c>
      <c r="D78" s="2">
        <v>43830</v>
      </c>
      <c r="G78" t="s">
        <v>79</v>
      </c>
      <c r="H78" t="s">
        <v>26</v>
      </c>
      <c r="I78" t="s">
        <v>77</v>
      </c>
      <c r="J78" t="s">
        <v>51</v>
      </c>
      <c r="K78" s="11">
        <v>0</v>
      </c>
      <c r="L78" s="1">
        <v>0</v>
      </c>
      <c r="M78" s="1">
        <v>0</v>
      </c>
      <c r="N78" s="1">
        <v>-876.95259999999996</v>
      </c>
      <c r="O78" s="1">
        <v>-876.95259999999996</v>
      </c>
      <c r="P78" s="1">
        <v>4.8525</v>
      </c>
      <c r="Q78" s="1">
        <v>4.8525</v>
      </c>
      <c r="R78" t="s">
        <v>78</v>
      </c>
      <c r="S78" t="s">
        <v>52</v>
      </c>
      <c r="U78" t="s">
        <v>30</v>
      </c>
      <c r="W78" t="s">
        <v>74</v>
      </c>
      <c r="Z78" s="9" t="s">
        <v>558</v>
      </c>
      <c r="AA78" t="str">
        <f t="shared" si="4"/>
        <v>2035</v>
      </c>
      <c r="AB78" t="str">
        <f t="shared" si="5"/>
        <v>2020</v>
      </c>
      <c r="AC78" t="str">
        <f t="shared" si="6"/>
        <v>8</v>
      </c>
      <c r="AD78" t="str">
        <f>VLOOKUP(AC78,OA_Lookup!$A$1:$B$229,2,FALSE)</f>
        <v>Army Corps of Engineers (COE)</v>
      </c>
      <c r="AE78" t="str">
        <f t="shared" si="7"/>
        <v>8-Army Corps of Engineers (COE)</v>
      </c>
      <c r="AF78" t="str">
        <f>VLOOKUP(D78,Month_Name!$A$1:$B$13,2,FALSE)</f>
        <v>Dec</v>
      </c>
    </row>
    <row r="79" spans="1:32" x14ac:dyDescent="0.25">
      <c r="A79" t="s">
        <v>25</v>
      </c>
      <c r="C79" t="s">
        <v>84</v>
      </c>
      <c r="D79" s="2">
        <v>43830</v>
      </c>
      <c r="G79" t="s">
        <v>79</v>
      </c>
      <c r="H79" t="s">
        <v>37</v>
      </c>
      <c r="I79" t="s">
        <v>56</v>
      </c>
      <c r="J79" t="s">
        <v>51</v>
      </c>
      <c r="K79" s="11">
        <v>0</v>
      </c>
      <c r="L79" s="1">
        <v>0</v>
      </c>
      <c r="M79" s="1">
        <v>37909.815000000002</v>
      </c>
      <c r="N79" s="1">
        <v>0</v>
      </c>
      <c r="O79" s="1">
        <v>0</v>
      </c>
      <c r="P79" s="1">
        <v>0</v>
      </c>
      <c r="Q79" s="1">
        <v>0</v>
      </c>
      <c r="R79" t="s">
        <v>57</v>
      </c>
      <c r="S79" t="s">
        <v>29</v>
      </c>
      <c r="U79" t="s">
        <v>30</v>
      </c>
      <c r="W79" t="s">
        <v>74</v>
      </c>
      <c r="Z79" s="9" t="s">
        <v>559</v>
      </c>
      <c r="AA79" t="str">
        <f t="shared" si="4"/>
        <v>2035</v>
      </c>
      <c r="AB79" t="str">
        <f t="shared" si="5"/>
        <v>2020</v>
      </c>
      <c r="AC79" t="str">
        <f t="shared" si="6"/>
        <v>8</v>
      </c>
      <c r="AD79" t="str">
        <f>VLOOKUP(AC79,OA_Lookup!$A$1:$B$229,2,FALSE)</f>
        <v>Army Corps of Engineers (COE)</v>
      </c>
      <c r="AE79" t="str">
        <f t="shared" si="7"/>
        <v>8-Army Corps of Engineers (COE)</v>
      </c>
      <c r="AF79" t="str">
        <f>VLOOKUP(D79,Month_Name!$A$1:$B$13,2,FALSE)</f>
        <v>Dec</v>
      </c>
    </row>
    <row r="80" spans="1:32" x14ac:dyDescent="0.25">
      <c r="A80" t="s">
        <v>25</v>
      </c>
      <c r="C80" t="s">
        <v>84</v>
      </c>
      <c r="D80" s="2">
        <v>43830</v>
      </c>
      <c r="G80" t="s">
        <v>79</v>
      </c>
      <c r="H80" t="s">
        <v>37</v>
      </c>
      <c r="I80" t="s">
        <v>56</v>
      </c>
      <c r="J80" t="s">
        <v>51</v>
      </c>
      <c r="K80" s="11">
        <v>0</v>
      </c>
      <c r="L80" s="1">
        <v>0</v>
      </c>
      <c r="M80" s="1">
        <v>0</v>
      </c>
      <c r="N80" s="1">
        <v>66887.690900000001</v>
      </c>
      <c r="O80" s="1">
        <v>66887.690900000001</v>
      </c>
      <c r="P80" s="1">
        <v>66887.690900000001</v>
      </c>
      <c r="Q80" s="1">
        <v>61259.85</v>
      </c>
      <c r="R80" t="s">
        <v>57</v>
      </c>
      <c r="S80" t="s">
        <v>29</v>
      </c>
      <c r="U80" t="s">
        <v>54</v>
      </c>
      <c r="W80" t="s">
        <v>74</v>
      </c>
      <c r="Z80" s="9" t="s">
        <v>563</v>
      </c>
      <c r="AA80" t="str">
        <f t="shared" si="4"/>
        <v>2020</v>
      </c>
      <c r="AB80" t="str">
        <f t="shared" si="5"/>
        <v>2020</v>
      </c>
      <c r="AC80" t="str">
        <f t="shared" si="6"/>
        <v>8</v>
      </c>
      <c r="AD80" t="str">
        <f>VLOOKUP(AC80,OA_Lookup!$A$1:$B$229,2,FALSE)</f>
        <v>Army Corps of Engineers (COE)</v>
      </c>
      <c r="AE80" t="str">
        <f t="shared" si="7"/>
        <v>8-Army Corps of Engineers (COE)</v>
      </c>
      <c r="AF80" t="str">
        <f>VLOOKUP(D80,Month_Name!$A$1:$B$13,2,FALSE)</f>
        <v>Dec</v>
      </c>
    </row>
    <row r="81" spans="1:32" x14ac:dyDescent="0.25">
      <c r="A81" t="s">
        <v>25</v>
      </c>
      <c r="C81" t="s">
        <v>84</v>
      </c>
      <c r="D81" s="2">
        <v>43830</v>
      </c>
      <c r="G81" t="s">
        <v>79</v>
      </c>
      <c r="H81" t="s">
        <v>37</v>
      </c>
      <c r="I81" t="s">
        <v>44</v>
      </c>
      <c r="J81" t="s">
        <v>51</v>
      </c>
      <c r="K81" s="11">
        <v>0</v>
      </c>
      <c r="L81" s="1">
        <v>0</v>
      </c>
      <c r="M81" s="1">
        <v>1010404.9918</v>
      </c>
      <c r="N81" s="1">
        <v>-9790.7404999999999</v>
      </c>
      <c r="O81" s="1">
        <v>-9790.7404999999999</v>
      </c>
      <c r="P81" s="1">
        <v>-9790.7404999999999</v>
      </c>
      <c r="Q81" s="1">
        <v>-9790.7404999999999</v>
      </c>
      <c r="R81" t="s">
        <v>45</v>
      </c>
      <c r="S81" t="s">
        <v>29</v>
      </c>
      <c r="U81" t="s">
        <v>30</v>
      </c>
      <c r="W81" t="s">
        <v>74</v>
      </c>
      <c r="Z81" s="9" t="s">
        <v>564</v>
      </c>
      <c r="AA81" t="str">
        <f t="shared" si="4"/>
        <v>0100</v>
      </c>
      <c r="AB81" t="str">
        <f t="shared" si="5"/>
        <v>2020</v>
      </c>
      <c r="AC81" t="str">
        <f t="shared" si="6"/>
        <v>8</v>
      </c>
      <c r="AD81" t="str">
        <f>VLOOKUP(AC81,OA_Lookup!$A$1:$B$229,2,FALSE)</f>
        <v>Army Corps of Engineers (COE)</v>
      </c>
      <c r="AE81" t="str">
        <f t="shared" si="7"/>
        <v>8-Army Corps of Engineers (COE)</v>
      </c>
      <c r="AF81" t="str">
        <f>VLOOKUP(D81,Month_Name!$A$1:$B$13,2,FALSE)</f>
        <v>Dec</v>
      </c>
    </row>
    <row r="82" spans="1:32" x14ac:dyDescent="0.25">
      <c r="A82" t="s">
        <v>25</v>
      </c>
      <c r="C82" t="s">
        <v>84</v>
      </c>
      <c r="D82" s="2">
        <v>43830</v>
      </c>
      <c r="G82" t="s">
        <v>79</v>
      </c>
      <c r="H82" t="s">
        <v>37</v>
      </c>
      <c r="I82" t="s">
        <v>44</v>
      </c>
      <c r="J82" t="s">
        <v>51</v>
      </c>
      <c r="K82" s="11">
        <v>0</v>
      </c>
      <c r="L82" s="1">
        <v>0</v>
      </c>
      <c r="M82" s="1">
        <v>0</v>
      </c>
      <c r="N82" s="1">
        <v>2570566.0729999999</v>
      </c>
      <c r="O82" s="1">
        <v>2570566.0729999999</v>
      </c>
      <c r="P82" s="1">
        <v>2570566.0729999999</v>
      </c>
      <c r="Q82" s="1">
        <v>2339492.9142999998</v>
      </c>
      <c r="R82" t="s">
        <v>45</v>
      </c>
      <c r="S82" t="s">
        <v>29</v>
      </c>
      <c r="U82" t="s">
        <v>54</v>
      </c>
      <c r="W82" t="s">
        <v>74</v>
      </c>
      <c r="Z82" s="9" t="s">
        <v>565</v>
      </c>
      <c r="AA82" t="str">
        <f t="shared" si="4"/>
        <v>0100</v>
      </c>
      <c r="AB82" t="str">
        <f t="shared" si="5"/>
        <v>2020</v>
      </c>
      <c r="AC82" t="str">
        <f t="shared" si="6"/>
        <v>8</v>
      </c>
      <c r="AD82" t="str">
        <f>VLOOKUP(AC82,OA_Lookup!$A$1:$B$229,2,FALSE)</f>
        <v>Army Corps of Engineers (COE)</v>
      </c>
      <c r="AE82" t="str">
        <f t="shared" si="7"/>
        <v>8-Army Corps of Engineers (COE)</v>
      </c>
      <c r="AF82" t="str">
        <f>VLOOKUP(D82,Month_Name!$A$1:$B$13,2,FALSE)</f>
        <v>Dec</v>
      </c>
    </row>
    <row r="83" spans="1:32" x14ac:dyDescent="0.25">
      <c r="A83" t="s">
        <v>25</v>
      </c>
      <c r="C83" t="s">
        <v>84</v>
      </c>
      <c r="D83" s="2">
        <v>43830</v>
      </c>
      <c r="G83" t="s">
        <v>80</v>
      </c>
      <c r="H83" t="s">
        <v>58</v>
      </c>
      <c r="I83" t="s">
        <v>59</v>
      </c>
      <c r="J83" t="s">
        <v>51</v>
      </c>
      <c r="K83" s="11">
        <v>0</v>
      </c>
      <c r="L83" s="1">
        <v>0</v>
      </c>
      <c r="M83" s="1">
        <v>40354504.830499999</v>
      </c>
      <c r="N83" s="1">
        <v>0</v>
      </c>
      <c r="O83" s="1">
        <v>0</v>
      </c>
      <c r="P83" s="1">
        <v>0</v>
      </c>
      <c r="Q83" s="1">
        <v>0</v>
      </c>
      <c r="R83" t="s">
        <v>60</v>
      </c>
      <c r="S83" t="s">
        <v>29</v>
      </c>
      <c r="U83" t="s">
        <v>30</v>
      </c>
      <c r="W83" t="s">
        <v>74</v>
      </c>
      <c r="Z83" s="9" t="s">
        <v>566</v>
      </c>
      <c r="AA83" t="str">
        <f t="shared" si="4"/>
        <v>2020</v>
      </c>
      <c r="AB83" t="str">
        <f t="shared" si="5"/>
        <v>2020</v>
      </c>
      <c r="AC83" t="str">
        <f t="shared" si="6"/>
        <v>10</v>
      </c>
      <c r="AD83" t="str">
        <f>VLOOKUP(AC83,OA_Lookup!$A$1:$B$229,2,FALSE)</f>
        <v>DSWA</v>
      </c>
      <c r="AE83" t="str">
        <f t="shared" si="7"/>
        <v>10-DSWA</v>
      </c>
      <c r="AF83" t="str">
        <f>VLOOKUP(D83,Month_Name!$A$1:$B$13,2,FALSE)</f>
        <v>Dec</v>
      </c>
    </row>
    <row r="84" spans="1:32" x14ac:dyDescent="0.25">
      <c r="A84" t="s">
        <v>25</v>
      </c>
      <c r="C84" t="s">
        <v>84</v>
      </c>
      <c r="D84" s="2">
        <v>43830</v>
      </c>
      <c r="G84" t="s">
        <v>80</v>
      </c>
      <c r="H84" t="s">
        <v>58</v>
      </c>
      <c r="I84" t="s">
        <v>59</v>
      </c>
      <c r="J84" t="s">
        <v>51</v>
      </c>
      <c r="K84" s="11">
        <v>0</v>
      </c>
      <c r="L84" s="1">
        <v>0</v>
      </c>
      <c r="M84" s="1">
        <v>20471830.837400001</v>
      </c>
      <c r="N84" s="1">
        <v>0</v>
      </c>
      <c r="O84" s="1">
        <v>0</v>
      </c>
      <c r="P84" s="1">
        <v>0</v>
      </c>
      <c r="Q84" s="1">
        <v>0</v>
      </c>
      <c r="R84" t="s">
        <v>60</v>
      </c>
      <c r="S84" t="s">
        <v>52</v>
      </c>
      <c r="U84" t="s">
        <v>30</v>
      </c>
      <c r="W84" t="s">
        <v>74</v>
      </c>
      <c r="Z84" s="9" t="s">
        <v>567</v>
      </c>
      <c r="AA84" t="str">
        <f t="shared" si="4"/>
        <v>2065</v>
      </c>
      <c r="AB84" t="str">
        <f t="shared" si="5"/>
        <v>2020</v>
      </c>
      <c r="AC84" t="str">
        <f t="shared" si="6"/>
        <v>10</v>
      </c>
      <c r="AD84" t="str">
        <f>VLOOKUP(AC84,OA_Lookup!$A$1:$B$229,2,FALSE)</f>
        <v>DSWA</v>
      </c>
      <c r="AE84" t="str">
        <f t="shared" si="7"/>
        <v>10-DSWA</v>
      </c>
      <c r="AF84" t="str">
        <f>VLOOKUP(D84,Month_Name!$A$1:$B$13,2,FALSE)</f>
        <v>Dec</v>
      </c>
    </row>
    <row r="85" spans="1:32" x14ac:dyDescent="0.25">
      <c r="A85" t="s">
        <v>25</v>
      </c>
      <c r="C85" t="s">
        <v>84</v>
      </c>
      <c r="D85" s="2">
        <v>43830</v>
      </c>
      <c r="G85" t="s">
        <v>80</v>
      </c>
      <c r="H85" t="s">
        <v>26</v>
      </c>
      <c r="I85" t="s">
        <v>33</v>
      </c>
      <c r="J85" t="s">
        <v>51</v>
      </c>
      <c r="K85" s="11">
        <v>0</v>
      </c>
      <c r="L85" s="1">
        <v>0</v>
      </c>
      <c r="M85" s="1">
        <v>0</v>
      </c>
      <c r="N85" s="1">
        <v>275840.30570000003</v>
      </c>
      <c r="O85" s="1">
        <v>625511.94750000001</v>
      </c>
      <c r="P85" s="1">
        <v>35121.881699999998</v>
      </c>
      <c r="Q85" s="1">
        <v>0</v>
      </c>
      <c r="R85" t="s">
        <v>34</v>
      </c>
      <c r="S85" t="s">
        <v>29</v>
      </c>
      <c r="U85" t="s">
        <v>53</v>
      </c>
      <c r="W85" t="s">
        <v>74</v>
      </c>
      <c r="Z85" s="9" t="s">
        <v>568</v>
      </c>
      <c r="AA85" t="str">
        <f t="shared" si="4"/>
        <v>2020</v>
      </c>
      <c r="AB85" t="str">
        <f t="shared" si="5"/>
        <v>2020</v>
      </c>
      <c r="AC85" t="str">
        <f t="shared" si="6"/>
        <v>10</v>
      </c>
      <c r="AD85" t="str">
        <f>VLOOKUP(AC85,OA_Lookup!$A$1:$B$229,2,FALSE)</f>
        <v>DSWA</v>
      </c>
      <c r="AE85" t="str">
        <f t="shared" si="7"/>
        <v>10-DSWA</v>
      </c>
      <c r="AF85" t="str">
        <f>VLOOKUP(D85,Month_Name!$A$1:$B$13,2,FALSE)</f>
        <v>Dec</v>
      </c>
    </row>
    <row r="86" spans="1:32" x14ac:dyDescent="0.25">
      <c r="A86" t="s">
        <v>25</v>
      </c>
      <c r="C86" t="s">
        <v>84</v>
      </c>
      <c r="D86" s="2">
        <v>43830</v>
      </c>
      <c r="G86" t="s">
        <v>80</v>
      </c>
      <c r="H86" t="s">
        <v>26</v>
      </c>
      <c r="I86" t="s">
        <v>33</v>
      </c>
      <c r="J86" t="s">
        <v>51</v>
      </c>
      <c r="K86" s="11">
        <v>0</v>
      </c>
      <c r="L86" s="1">
        <v>0</v>
      </c>
      <c r="M86" s="1">
        <v>9375855.4458000008</v>
      </c>
      <c r="N86" s="1">
        <v>9246778.4472000003</v>
      </c>
      <c r="O86" s="1">
        <v>6391960.6235999996</v>
      </c>
      <c r="P86" s="1">
        <v>102478.6004</v>
      </c>
      <c r="Q86" s="1">
        <v>112503.9572</v>
      </c>
      <c r="R86" t="s">
        <v>34</v>
      </c>
      <c r="S86" t="s">
        <v>29</v>
      </c>
      <c r="U86" t="s">
        <v>30</v>
      </c>
      <c r="W86" t="s">
        <v>74</v>
      </c>
      <c r="Z86" s="9" t="s">
        <v>560</v>
      </c>
      <c r="AA86" t="str">
        <f t="shared" si="4"/>
        <v>2020</v>
      </c>
      <c r="AB86" t="str">
        <f t="shared" si="5"/>
        <v>2020</v>
      </c>
      <c r="AC86" t="str">
        <f t="shared" si="6"/>
        <v>10</v>
      </c>
      <c r="AD86" t="str">
        <f>VLOOKUP(AC86,OA_Lookup!$A$1:$B$229,2,FALSE)</f>
        <v>DSWA</v>
      </c>
      <c r="AE86" t="str">
        <f t="shared" si="7"/>
        <v>10-DSWA</v>
      </c>
      <c r="AF86" t="str">
        <f>VLOOKUP(D86,Month_Name!$A$1:$B$13,2,FALSE)</f>
        <v>Dec</v>
      </c>
    </row>
    <row r="87" spans="1:32" x14ac:dyDescent="0.25">
      <c r="A87" t="s">
        <v>25</v>
      </c>
      <c r="C87" t="s">
        <v>84</v>
      </c>
      <c r="D87" s="2">
        <v>43830</v>
      </c>
      <c r="G87" t="s">
        <v>80</v>
      </c>
      <c r="H87" t="s">
        <v>26</v>
      </c>
      <c r="I87" t="s">
        <v>33</v>
      </c>
      <c r="J87" t="s">
        <v>51</v>
      </c>
      <c r="K87" s="11">
        <v>0</v>
      </c>
      <c r="L87" s="1">
        <v>0</v>
      </c>
      <c r="M87" s="1">
        <v>0</v>
      </c>
      <c r="N87" s="1">
        <v>187453.65549999999</v>
      </c>
      <c r="O87" s="1">
        <v>187453.65549999999</v>
      </c>
      <c r="P87" s="1">
        <v>0</v>
      </c>
      <c r="Q87" s="1">
        <v>64205.760999999999</v>
      </c>
      <c r="R87" t="s">
        <v>34</v>
      </c>
      <c r="S87" t="s">
        <v>52</v>
      </c>
      <c r="U87" t="s">
        <v>53</v>
      </c>
      <c r="W87" t="s">
        <v>74</v>
      </c>
      <c r="Z87" s="9" t="s">
        <v>561</v>
      </c>
      <c r="AA87" t="str">
        <f t="shared" si="4"/>
        <v>2020</v>
      </c>
      <c r="AB87" t="str">
        <f t="shared" si="5"/>
        <v>2020</v>
      </c>
      <c r="AC87" t="str">
        <f t="shared" si="6"/>
        <v>10</v>
      </c>
      <c r="AD87" t="str">
        <f>VLOOKUP(AC87,OA_Lookup!$A$1:$B$229,2,FALSE)</f>
        <v>DSWA</v>
      </c>
      <c r="AE87" t="str">
        <f t="shared" si="7"/>
        <v>10-DSWA</v>
      </c>
      <c r="AF87" t="str">
        <f>VLOOKUP(D87,Month_Name!$A$1:$B$13,2,FALSE)</f>
        <v>Dec</v>
      </c>
    </row>
    <row r="88" spans="1:32" x14ac:dyDescent="0.25">
      <c r="A88" t="s">
        <v>25</v>
      </c>
      <c r="C88" t="s">
        <v>84</v>
      </c>
      <c r="D88" s="2">
        <v>43830</v>
      </c>
      <c r="G88" t="s">
        <v>80</v>
      </c>
      <c r="H88" t="s">
        <v>26</v>
      </c>
      <c r="I88" t="s">
        <v>33</v>
      </c>
      <c r="J88" t="s">
        <v>51</v>
      </c>
      <c r="K88" s="11">
        <v>0</v>
      </c>
      <c r="L88" s="1">
        <v>0</v>
      </c>
      <c r="M88" s="1">
        <v>115245.8376</v>
      </c>
      <c r="N88" s="1">
        <v>41790987.953199998</v>
      </c>
      <c r="O88" s="1">
        <v>40395974.695500001</v>
      </c>
      <c r="P88" s="1">
        <v>1982304.5371999999</v>
      </c>
      <c r="Q88" s="1">
        <v>1506872.8692000001</v>
      </c>
      <c r="R88" t="s">
        <v>34</v>
      </c>
      <c r="S88" t="s">
        <v>52</v>
      </c>
      <c r="U88" t="s">
        <v>30</v>
      </c>
      <c r="W88" t="s">
        <v>74</v>
      </c>
      <c r="Z88" s="9" t="s">
        <v>562</v>
      </c>
      <c r="AA88" t="str">
        <f t="shared" si="4"/>
        <v>0725</v>
      </c>
      <c r="AB88" t="str">
        <f t="shared" si="5"/>
        <v>2020</v>
      </c>
      <c r="AC88" t="str">
        <f t="shared" si="6"/>
        <v>10</v>
      </c>
      <c r="AD88" t="str">
        <f>VLOOKUP(AC88,OA_Lookup!$A$1:$B$229,2,FALSE)</f>
        <v>DSWA</v>
      </c>
      <c r="AE88" t="str">
        <f t="shared" si="7"/>
        <v>10-DSWA</v>
      </c>
      <c r="AF88" t="str">
        <f>VLOOKUP(D88,Month_Name!$A$1:$B$13,2,FALSE)</f>
        <v>Dec</v>
      </c>
    </row>
    <row r="89" spans="1:32" x14ac:dyDescent="0.25">
      <c r="A89" t="s">
        <v>25</v>
      </c>
      <c r="C89" t="s">
        <v>84</v>
      </c>
      <c r="D89" s="2">
        <v>43830</v>
      </c>
      <c r="G89" t="s">
        <v>80</v>
      </c>
      <c r="H89" t="s">
        <v>26</v>
      </c>
      <c r="I89" t="s">
        <v>77</v>
      </c>
      <c r="J89" t="s">
        <v>51</v>
      </c>
      <c r="K89" s="11">
        <v>0</v>
      </c>
      <c r="L89" s="1">
        <v>0</v>
      </c>
      <c r="M89" s="1">
        <v>75819.63</v>
      </c>
      <c r="N89" s="1">
        <v>-33475.920899999997</v>
      </c>
      <c r="O89" s="1">
        <v>-33475.920899999997</v>
      </c>
      <c r="P89" s="1">
        <v>2159.3051999999998</v>
      </c>
      <c r="Q89" s="1">
        <v>2159.3051999999998</v>
      </c>
      <c r="R89" t="s">
        <v>78</v>
      </c>
      <c r="S89" t="s">
        <v>52</v>
      </c>
      <c r="U89" t="s">
        <v>30</v>
      </c>
      <c r="W89" t="s">
        <v>74</v>
      </c>
      <c r="Z89" s="9" t="s">
        <v>555</v>
      </c>
      <c r="AA89" t="str">
        <f t="shared" si="4"/>
        <v>0500</v>
      </c>
      <c r="AB89" t="str">
        <f t="shared" si="5"/>
        <v>2017</v>
      </c>
      <c r="AC89" t="str">
        <f t="shared" si="6"/>
        <v>10</v>
      </c>
      <c r="AD89" t="str">
        <f>VLOOKUP(AC89,OA_Lookup!$A$1:$B$229,2,FALSE)</f>
        <v>DSWA</v>
      </c>
      <c r="AE89" t="str">
        <f t="shared" si="7"/>
        <v>10-DSWA</v>
      </c>
      <c r="AF89" t="str">
        <f>VLOOKUP(D89,Month_Name!$A$1:$B$13,2,FALSE)</f>
        <v>Dec</v>
      </c>
    </row>
    <row r="90" spans="1:32" x14ac:dyDescent="0.25">
      <c r="A90" t="s">
        <v>25</v>
      </c>
      <c r="C90" t="s">
        <v>84</v>
      </c>
      <c r="D90" s="2">
        <v>43830</v>
      </c>
      <c r="G90" t="s">
        <v>80</v>
      </c>
      <c r="H90" t="s">
        <v>37</v>
      </c>
      <c r="I90" t="s">
        <v>44</v>
      </c>
      <c r="J90" t="s">
        <v>51</v>
      </c>
      <c r="K90" s="11">
        <v>0</v>
      </c>
      <c r="L90" s="1">
        <v>0</v>
      </c>
      <c r="M90" s="1">
        <v>898343.98809999996</v>
      </c>
      <c r="N90" s="1">
        <v>-65208.0435</v>
      </c>
      <c r="O90" s="1">
        <v>-65208.0435</v>
      </c>
      <c r="P90" s="1">
        <v>-65208.0435</v>
      </c>
      <c r="Q90" s="1">
        <v>-65208.0435</v>
      </c>
      <c r="R90" t="s">
        <v>45</v>
      </c>
      <c r="S90" t="s">
        <v>29</v>
      </c>
      <c r="U90" t="s">
        <v>30</v>
      </c>
      <c r="W90" t="s">
        <v>74</v>
      </c>
      <c r="Z90" s="9" t="s">
        <v>556</v>
      </c>
      <c r="AA90" t="str">
        <f t="shared" si="4"/>
        <v>0500</v>
      </c>
      <c r="AB90" t="str">
        <f t="shared" si="5"/>
        <v>2018</v>
      </c>
      <c r="AC90" t="str">
        <f t="shared" si="6"/>
        <v>10</v>
      </c>
      <c r="AD90" t="str">
        <f>VLOOKUP(AC90,OA_Lookup!$A$1:$B$229,2,FALSE)</f>
        <v>DSWA</v>
      </c>
      <c r="AE90" t="str">
        <f t="shared" si="7"/>
        <v>10-DSWA</v>
      </c>
      <c r="AF90" t="str">
        <f>VLOOKUP(D90,Month_Name!$A$1:$B$13,2,FALSE)</f>
        <v>Dec</v>
      </c>
    </row>
    <row r="91" spans="1:32" x14ac:dyDescent="0.25">
      <c r="A91" t="s">
        <v>25</v>
      </c>
      <c r="C91" t="s">
        <v>84</v>
      </c>
      <c r="D91" s="2">
        <v>43830</v>
      </c>
      <c r="G91" t="s">
        <v>80</v>
      </c>
      <c r="H91" t="s">
        <v>37</v>
      </c>
      <c r="I91" t="s">
        <v>44</v>
      </c>
      <c r="J91" t="s">
        <v>51</v>
      </c>
      <c r="K91" s="11">
        <v>0</v>
      </c>
      <c r="L91" s="1">
        <v>0</v>
      </c>
      <c r="M91" s="1">
        <v>0</v>
      </c>
      <c r="N91" s="1">
        <v>2401697.1053999998</v>
      </c>
      <c r="O91" s="1">
        <v>2401697.1053999998</v>
      </c>
      <c r="P91" s="1">
        <v>2401697.1053999998</v>
      </c>
      <c r="Q91" s="1">
        <v>2194561.5611</v>
      </c>
      <c r="R91" t="s">
        <v>45</v>
      </c>
      <c r="S91" t="s">
        <v>29</v>
      </c>
      <c r="U91" t="s">
        <v>54</v>
      </c>
      <c r="W91" t="s">
        <v>74</v>
      </c>
      <c r="Z91" s="9" t="s">
        <v>557</v>
      </c>
      <c r="AA91" t="str">
        <f t="shared" si="4"/>
        <v>2035</v>
      </c>
      <c r="AB91" t="str">
        <f t="shared" si="5"/>
        <v>2019</v>
      </c>
      <c r="AC91" t="str">
        <f t="shared" si="6"/>
        <v>10</v>
      </c>
      <c r="AD91" t="str">
        <f>VLOOKUP(AC91,OA_Lookup!$A$1:$B$229,2,FALSE)</f>
        <v>DSWA</v>
      </c>
      <c r="AE91" t="str">
        <f t="shared" si="7"/>
        <v>10-DSWA</v>
      </c>
      <c r="AF91" t="str">
        <f>VLOOKUP(D91,Month_Name!$A$1:$B$13,2,FALSE)</f>
        <v>Dec</v>
      </c>
    </row>
    <row r="92" spans="1:32" x14ac:dyDescent="0.25">
      <c r="A92" t="s">
        <v>25</v>
      </c>
      <c r="C92" t="s">
        <v>84</v>
      </c>
      <c r="D92" s="2">
        <v>43830</v>
      </c>
      <c r="G92" t="s">
        <v>81</v>
      </c>
      <c r="H92" t="s">
        <v>58</v>
      </c>
      <c r="I92" t="s">
        <v>59</v>
      </c>
      <c r="J92" t="s">
        <v>51</v>
      </c>
      <c r="K92" s="11">
        <v>0</v>
      </c>
      <c r="L92" s="1">
        <v>0</v>
      </c>
      <c r="M92" s="1">
        <v>-1043702.6986999999</v>
      </c>
      <c r="N92" s="1">
        <v>0</v>
      </c>
      <c r="O92" s="1">
        <v>0</v>
      </c>
      <c r="P92" s="1">
        <v>0</v>
      </c>
      <c r="Q92" s="1">
        <v>0</v>
      </c>
      <c r="R92" t="s">
        <v>60</v>
      </c>
      <c r="S92" t="s">
        <v>29</v>
      </c>
      <c r="U92" t="s">
        <v>30</v>
      </c>
      <c r="W92" t="s">
        <v>74</v>
      </c>
      <c r="Z92" s="9" t="s">
        <v>558</v>
      </c>
      <c r="AA92" t="str">
        <f t="shared" si="4"/>
        <v>2035</v>
      </c>
      <c r="AB92" t="str">
        <f t="shared" si="5"/>
        <v>2020</v>
      </c>
      <c r="AC92" t="str">
        <f t="shared" si="6"/>
        <v>31</v>
      </c>
      <c r="AD92" t="str">
        <f>VLOOKUP(AC92,OA_Lookup!$A$1:$B$229,2,FALSE)</f>
        <v>Air Force Center for Environmental Excellence (FY05 and prior)</v>
      </c>
      <c r="AE92" t="str">
        <f t="shared" si="7"/>
        <v>31-Air Force Center for Environmental Excellence (FY05 and prior)</v>
      </c>
      <c r="AF92" t="str">
        <f>VLOOKUP(D92,Month_Name!$A$1:$B$13,2,FALSE)</f>
        <v>Dec</v>
      </c>
    </row>
    <row r="93" spans="1:32" x14ac:dyDescent="0.25">
      <c r="A93" t="s">
        <v>25</v>
      </c>
      <c r="C93" t="s">
        <v>84</v>
      </c>
      <c r="D93" s="2">
        <v>43830</v>
      </c>
      <c r="G93" t="s">
        <v>81</v>
      </c>
      <c r="H93" t="s">
        <v>26</v>
      </c>
      <c r="I93" t="s">
        <v>72</v>
      </c>
      <c r="J93" t="s">
        <v>51</v>
      </c>
      <c r="K93" s="11">
        <v>0</v>
      </c>
      <c r="L93" s="1">
        <v>0</v>
      </c>
      <c r="M93" s="1">
        <v>0</v>
      </c>
      <c r="N93" s="1">
        <v>106360.5352</v>
      </c>
      <c r="O93" s="1">
        <v>796319.16819999996</v>
      </c>
      <c r="P93" s="1">
        <v>0</v>
      </c>
      <c r="Q93" s="1">
        <v>0</v>
      </c>
      <c r="R93" t="s">
        <v>73</v>
      </c>
      <c r="S93" t="s">
        <v>29</v>
      </c>
      <c r="U93" t="s">
        <v>53</v>
      </c>
      <c r="W93" t="s">
        <v>74</v>
      </c>
      <c r="Z93" s="9" t="s">
        <v>559</v>
      </c>
      <c r="AA93" t="str">
        <f t="shared" si="4"/>
        <v>2035</v>
      </c>
      <c r="AB93" t="str">
        <f t="shared" si="5"/>
        <v>2020</v>
      </c>
      <c r="AC93" t="str">
        <f t="shared" si="6"/>
        <v>31</v>
      </c>
      <c r="AD93" t="str">
        <f>VLOOKUP(AC93,OA_Lookup!$A$1:$B$229,2,FALSE)</f>
        <v>Air Force Center for Environmental Excellence (FY05 and prior)</v>
      </c>
      <c r="AE93" t="str">
        <f t="shared" si="7"/>
        <v>31-Air Force Center for Environmental Excellence (FY05 and prior)</v>
      </c>
      <c r="AF93" t="str">
        <f>VLOOKUP(D93,Month_Name!$A$1:$B$13,2,FALSE)</f>
        <v>Dec</v>
      </c>
    </row>
    <row r="94" spans="1:32" x14ac:dyDescent="0.25">
      <c r="A94" t="s">
        <v>25</v>
      </c>
      <c r="C94" t="s">
        <v>84</v>
      </c>
      <c r="D94" s="2">
        <v>43830</v>
      </c>
      <c r="G94" t="s">
        <v>81</v>
      </c>
      <c r="H94" t="s">
        <v>26</v>
      </c>
      <c r="I94" t="s">
        <v>72</v>
      </c>
      <c r="J94" t="s">
        <v>51</v>
      </c>
      <c r="K94" s="11">
        <v>0</v>
      </c>
      <c r="L94" s="1">
        <v>0</v>
      </c>
      <c r="M94" s="1">
        <v>252282.23689999999</v>
      </c>
      <c r="N94" s="1">
        <v>695957.00450000004</v>
      </c>
      <c r="O94" s="1">
        <v>695957.00450000004</v>
      </c>
      <c r="P94" s="1">
        <v>1239114.1627</v>
      </c>
      <c r="Q94" s="1">
        <v>1151348.1795000001</v>
      </c>
      <c r="R94" t="s">
        <v>73</v>
      </c>
      <c r="S94" t="s">
        <v>29</v>
      </c>
      <c r="U94" t="s">
        <v>30</v>
      </c>
      <c r="W94" t="s">
        <v>74</v>
      </c>
      <c r="Z94" s="9" t="s">
        <v>563</v>
      </c>
      <c r="AA94" t="str">
        <f t="shared" si="4"/>
        <v>2020</v>
      </c>
      <c r="AB94" t="str">
        <f t="shared" si="5"/>
        <v>2020</v>
      </c>
      <c r="AC94" t="str">
        <f t="shared" si="6"/>
        <v>31</v>
      </c>
      <c r="AD94" t="str">
        <f>VLOOKUP(AC94,OA_Lookup!$A$1:$B$229,2,FALSE)</f>
        <v>Air Force Center for Environmental Excellence (FY05 and prior)</v>
      </c>
      <c r="AE94" t="str">
        <f t="shared" si="7"/>
        <v>31-Air Force Center for Environmental Excellence (FY05 and prior)</v>
      </c>
      <c r="AF94" t="str">
        <f>VLOOKUP(D94,Month_Name!$A$1:$B$13,2,FALSE)</f>
        <v>Dec</v>
      </c>
    </row>
    <row r="95" spans="1:32" x14ac:dyDescent="0.25">
      <c r="A95" t="s">
        <v>25</v>
      </c>
      <c r="C95" t="s">
        <v>84</v>
      </c>
      <c r="D95" s="2">
        <v>43830</v>
      </c>
      <c r="G95" t="s">
        <v>81</v>
      </c>
      <c r="H95" t="s">
        <v>37</v>
      </c>
      <c r="I95" t="s">
        <v>42</v>
      </c>
      <c r="J95" t="s">
        <v>51</v>
      </c>
      <c r="K95" s="11">
        <v>0</v>
      </c>
      <c r="L95" s="1">
        <v>0</v>
      </c>
      <c r="M95" s="1">
        <v>0</v>
      </c>
      <c r="N95" s="1">
        <v>762235.67420000001</v>
      </c>
      <c r="O95" s="1">
        <v>762235.67420000001</v>
      </c>
      <c r="P95" s="1">
        <v>0</v>
      </c>
      <c r="Q95" s="1">
        <v>0</v>
      </c>
      <c r="R95" t="s">
        <v>43</v>
      </c>
      <c r="S95" t="s">
        <v>29</v>
      </c>
      <c r="U95" t="s">
        <v>53</v>
      </c>
      <c r="W95" t="s">
        <v>74</v>
      </c>
      <c r="Z95" s="9" t="s">
        <v>564</v>
      </c>
      <c r="AA95" t="str">
        <f t="shared" si="4"/>
        <v>0100</v>
      </c>
      <c r="AB95" t="str">
        <f t="shared" si="5"/>
        <v>2020</v>
      </c>
      <c r="AC95" t="str">
        <f t="shared" si="6"/>
        <v>31</v>
      </c>
      <c r="AD95" t="str">
        <f>VLOOKUP(AC95,OA_Lookup!$A$1:$B$229,2,FALSE)</f>
        <v>Air Force Center for Environmental Excellence (FY05 and prior)</v>
      </c>
      <c r="AE95" t="str">
        <f t="shared" si="7"/>
        <v>31-Air Force Center for Environmental Excellence (FY05 and prior)</v>
      </c>
      <c r="AF95" t="str">
        <f>VLOOKUP(D95,Month_Name!$A$1:$B$13,2,FALSE)</f>
        <v>Dec</v>
      </c>
    </row>
    <row r="96" spans="1:32" x14ac:dyDescent="0.25">
      <c r="A96" t="s">
        <v>25</v>
      </c>
      <c r="C96" t="s">
        <v>84</v>
      </c>
      <c r="D96" s="2">
        <v>43830</v>
      </c>
      <c r="G96" t="s">
        <v>81</v>
      </c>
      <c r="H96" t="s">
        <v>37</v>
      </c>
      <c r="I96" t="s">
        <v>44</v>
      </c>
      <c r="J96" t="s">
        <v>51</v>
      </c>
      <c r="K96" s="11">
        <v>0</v>
      </c>
      <c r="L96" s="1">
        <v>0</v>
      </c>
      <c r="M96" s="1">
        <v>0</v>
      </c>
      <c r="N96" s="1">
        <v>0.3488</v>
      </c>
      <c r="O96" s="1">
        <v>0.3488</v>
      </c>
      <c r="P96" s="1">
        <v>0.3488</v>
      </c>
      <c r="Q96" s="1">
        <v>0.3488</v>
      </c>
      <c r="R96" t="s">
        <v>45</v>
      </c>
      <c r="S96" t="s">
        <v>29</v>
      </c>
      <c r="U96" t="s">
        <v>53</v>
      </c>
      <c r="W96" t="s">
        <v>74</v>
      </c>
      <c r="Z96" s="9" t="s">
        <v>565</v>
      </c>
      <c r="AA96" t="str">
        <f t="shared" si="4"/>
        <v>0100</v>
      </c>
      <c r="AB96" t="str">
        <f t="shared" si="5"/>
        <v>2020</v>
      </c>
      <c r="AC96" t="str">
        <f t="shared" si="6"/>
        <v>31</v>
      </c>
      <c r="AD96" t="str">
        <f>VLOOKUP(AC96,OA_Lookup!$A$1:$B$229,2,FALSE)</f>
        <v>Air Force Center for Environmental Excellence (FY05 and prior)</v>
      </c>
      <c r="AE96" t="str">
        <f t="shared" si="7"/>
        <v>31-Air Force Center for Environmental Excellence (FY05 and prior)</v>
      </c>
      <c r="AF96" t="str">
        <f>VLOOKUP(D96,Month_Name!$A$1:$B$13,2,FALSE)</f>
        <v>Dec</v>
      </c>
    </row>
    <row r="97" spans="1:32" x14ac:dyDescent="0.25">
      <c r="A97" t="s">
        <v>25</v>
      </c>
      <c r="C97" t="s">
        <v>84</v>
      </c>
      <c r="D97" s="2">
        <v>43830</v>
      </c>
      <c r="G97" t="s">
        <v>81</v>
      </c>
      <c r="H97" t="s">
        <v>37</v>
      </c>
      <c r="I97" t="s">
        <v>44</v>
      </c>
      <c r="J97" t="s">
        <v>51</v>
      </c>
      <c r="K97" s="11">
        <v>0</v>
      </c>
      <c r="L97" s="1">
        <v>0</v>
      </c>
      <c r="M97" s="1">
        <v>3023231.1683999998</v>
      </c>
      <c r="N97" s="1">
        <v>23779.659299999999</v>
      </c>
      <c r="O97" s="1">
        <v>23779.659299999999</v>
      </c>
      <c r="P97" s="1">
        <v>26714.167099999999</v>
      </c>
      <c r="Q97" s="1">
        <v>26714.167099999999</v>
      </c>
      <c r="R97" t="s">
        <v>45</v>
      </c>
      <c r="S97" t="s">
        <v>29</v>
      </c>
      <c r="U97" t="s">
        <v>30</v>
      </c>
      <c r="W97" t="s">
        <v>74</v>
      </c>
      <c r="Z97" s="9" t="s">
        <v>566</v>
      </c>
      <c r="AA97" t="str">
        <f t="shared" si="4"/>
        <v>2020</v>
      </c>
      <c r="AB97" t="str">
        <f t="shared" si="5"/>
        <v>2020</v>
      </c>
      <c r="AC97" t="str">
        <f t="shared" si="6"/>
        <v>31</v>
      </c>
      <c r="AD97" t="str">
        <f>VLOOKUP(AC97,OA_Lookup!$A$1:$B$229,2,FALSE)</f>
        <v>Air Force Center for Environmental Excellence (FY05 and prior)</v>
      </c>
      <c r="AE97" t="str">
        <f t="shared" si="7"/>
        <v>31-Air Force Center for Environmental Excellence (FY05 and prior)</v>
      </c>
      <c r="AF97" t="str">
        <f>VLOOKUP(D97,Month_Name!$A$1:$B$13,2,FALSE)</f>
        <v>Dec</v>
      </c>
    </row>
    <row r="98" spans="1:32" x14ac:dyDescent="0.25">
      <c r="A98" t="s">
        <v>25</v>
      </c>
      <c r="C98" t="s">
        <v>84</v>
      </c>
      <c r="D98" s="2">
        <v>43830</v>
      </c>
      <c r="G98" t="s">
        <v>81</v>
      </c>
      <c r="H98" t="s">
        <v>37</v>
      </c>
      <c r="I98" t="s">
        <v>44</v>
      </c>
      <c r="J98" t="s">
        <v>51</v>
      </c>
      <c r="K98" s="11">
        <v>0</v>
      </c>
      <c r="L98" s="1">
        <v>0</v>
      </c>
      <c r="M98" s="1">
        <v>0</v>
      </c>
      <c r="N98" s="1">
        <v>3139297.9810000001</v>
      </c>
      <c r="O98" s="1">
        <v>3139297.9810000001</v>
      </c>
      <c r="P98" s="1">
        <v>3139297.9810000001</v>
      </c>
      <c r="Q98" s="1">
        <v>2847579.0734000001</v>
      </c>
      <c r="R98" t="s">
        <v>45</v>
      </c>
      <c r="S98" t="s">
        <v>29</v>
      </c>
      <c r="U98" t="s">
        <v>54</v>
      </c>
      <c r="W98" t="s">
        <v>74</v>
      </c>
      <c r="Z98" s="9" t="s">
        <v>567</v>
      </c>
      <c r="AA98" t="str">
        <f t="shared" si="4"/>
        <v>2065</v>
      </c>
      <c r="AB98" t="str">
        <f t="shared" si="5"/>
        <v>2020</v>
      </c>
      <c r="AC98" t="str">
        <f t="shared" si="6"/>
        <v>31</v>
      </c>
      <c r="AD98" t="str">
        <f>VLOOKUP(AC98,OA_Lookup!$A$1:$B$229,2,FALSE)</f>
        <v>Air Force Center for Environmental Excellence (FY05 and prior)</v>
      </c>
      <c r="AE98" t="str">
        <f t="shared" si="7"/>
        <v>31-Air Force Center for Environmental Excellence (FY05 and prior)</v>
      </c>
      <c r="AF98" t="str">
        <f>VLOOKUP(D98,Month_Name!$A$1:$B$13,2,FALSE)</f>
        <v>Dec</v>
      </c>
    </row>
    <row r="99" spans="1:32" x14ac:dyDescent="0.25">
      <c r="A99" t="s">
        <v>25</v>
      </c>
      <c r="C99" t="s">
        <v>84</v>
      </c>
      <c r="D99" s="2">
        <v>43830</v>
      </c>
      <c r="G99" t="s">
        <v>82</v>
      </c>
      <c r="H99" t="s">
        <v>26</v>
      </c>
      <c r="I99" t="s">
        <v>27</v>
      </c>
      <c r="J99" t="s">
        <v>51</v>
      </c>
      <c r="K99" s="11">
        <v>0</v>
      </c>
      <c r="L99" s="1">
        <v>0</v>
      </c>
      <c r="M99" s="1">
        <v>0</v>
      </c>
      <c r="N99" s="1">
        <v>109939.22169999999</v>
      </c>
      <c r="O99" s="1">
        <v>53074.499199999998</v>
      </c>
      <c r="P99" s="1">
        <v>0</v>
      </c>
      <c r="Q99" s="1">
        <v>2856.0421000000001</v>
      </c>
      <c r="R99" t="s">
        <v>28</v>
      </c>
      <c r="S99" t="s">
        <v>29</v>
      </c>
      <c r="U99" t="s">
        <v>53</v>
      </c>
      <c r="W99" t="s">
        <v>74</v>
      </c>
      <c r="Z99" s="9" t="s">
        <v>568</v>
      </c>
      <c r="AA99" t="str">
        <f t="shared" si="4"/>
        <v>2020</v>
      </c>
      <c r="AB99" t="str">
        <f t="shared" si="5"/>
        <v>2020</v>
      </c>
      <c r="AC99" t="str">
        <f t="shared" si="6"/>
        <v>35</v>
      </c>
      <c r="AD99" t="str">
        <f>VLOOKUP(AC99,OA_Lookup!$A$1:$B$229,2,FALSE)</f>
        <v>Military Traffic Management Command (MTMC)</v>
      </c>
      <c r="AE99" t="str">
        <f t="shared" si="7"/>
        <v>35-Military Traffic Management Command (MTMC)</v>
      </c>
      <c r="AF99" t="str">
        <f>VLOOKUP(D99,Month_Name!$A$1:$B$13,2,FALSE)</f>
        <v>Dec</v>
      </c>
    </row>
    <row r="100" spans="1:32" x14ac:dyDescent="0.25">
      <c r="A100" t="s">
        <v>25</v>
      </c>
      <c r="C100" t="s">
        <v>84</v>
      </c>
      <c r="D100" s="2">
        <v>43830</v>
      </c>
      <c r="G100" t="s">
        <v>82</v>
      </c>
      <c r="H100" t="s">
        <v>26</v>
      </c>
      <c r="I100" t="s">
        <v>27</v>
      </c>
      <c r="J100" t="s">
        <v>51</v>
      </c>
      <c r="K100" s="11">
        <v>0</v>
      </c>
      <c r="L100" s="1">
        <v>0</v>
      </c>
      <c r="M100" s="1">
        <v>290131.39620000002</v>
      </c>
      <c r="N100" s="1">
        <v>915112.21959999995</v>
      </c>
      <c r="O100" s="1">
        <v>915112.21959999995</v>
      </c>
      <c r="P100" s="1">
        <v>8054.9713000000002</v>
      </c>
      <c r="Q100" s="1">
        <v>8054.9713000000002</v>
      </c>
      <c r="R100" t="s">
        <v>28</v>
      </c>
      <c r="S100" t="s">
        <v>29</v>
      </c>
      <c r="U100" t="s">
        <v>30</v>
      </c>
      <c r="W100" t="s">
        <v>74</v>
      </c>
      <c r="Z100" s="9" t="s">
        <v>560</v>
      </c>
      <c r="AA100" t="str">
        <f t="shared" si="4"/>
        <v>2020</v>
      </c>
      <c r="AB100" t="str">
        <f t="shared" si="5"/>
        <v>2020</v>
      </c>
      <c r="AC100" t="str">
        <f t="shared" si="6"/>
        <v>35</v>
      </c>
      <c r="AD100" t="str">
        <f>VLOOKUP(AC100,OA_Lookup!$A$1:$B$229,2,FALSE)</f>
        <v>Military Traffic Management Command (MTMC)</v>
      </c>
      <c r="AE100" t="str">
        <f t="shared" si="7"/>
        <v>35-Military Traffic Management Command (MTMC)</v>
      </c>
      <c r="AF100" t="str">
        <f>VLOOKUP(D100,Month_Name!$A$1:$B$13,2,FALSE)</f>
        <v>Dec</v>
      </c>
    </row>
    <row r="101" spans="1:32" x14ac:dyDescent="0.25">
      <c r="A101" t="s">
        <v>25</v>
      </c>
      <c r="C101" t="s">
        <v>84</v>
      </c>
      <c r="D101" s="2">
        <v>43830</v>
      </c>
      <c r="G101" t="s">
        <v>82</v>
      </c>
      <c r="H101" t="s">
        <v>26</v>
      </c>
      <c r="I101" t="s">
        <v>31</v>
      </c>
      <c r="J101" t="s">
        <v>51</v>
      </c>
      <c r="K101" s="11">
        <v>0</v>
      </c>
      <c r="L101" s="1">
        <v>0</v>
      </c>
      <c r="M101" s="1">
        <v>0</v>
      </c>
      <c r="N101" s="1">
        <v>19732.255799999999</v>
      </c>
      <c r="O101" s="1">
        <v>19732.255799999999</v>
      </c>
      <c r="P101" s="1">
        <v>8.7571999999999992</v>
      </c>
      <c r="Q101" s="1">
        <v>8.7571999999999992</v>
      </c>
      <c r="R101" t="s">
        <v>32</v>
      </c>
      <c r="S101" t="s">
        <v>29</v>
      </c>
      <c r="U101" t="s">
        <v>53</v>
      </c>
      <c r="W101" t="s">
        <v>74</v>
      </c>
      <c r="Z101" s="9" t="s">
        <v>561</v>
      </c>
      <c r="AA101" t="str">
        <f t="shared" si="4"/>
        <v>2020</v>
      </c>
      <c r="AB101" t="str">
        <f t="shared" si="5"/>
        <v>2020</v>
      </c>
      <c r="AC101" t="str">
        <f t="shared" si="6"/>
        <v>35</v>
      </c>
      <c r="AD101" t="str">
        <f>VLOOKUP(AC101,OA_Lookup!$A$1:$B$229,2,FALSE)</f>
        <v>Military Traffic Management Command (MTMC)</v>
      </c>
      <c r="AE101" t="str">
        <f t="shared" si="7"/>
        <v>35-Military Traffic Management Command (MTMC)</v>
      </c>
      <c r="AF101" t="str">
        <f>VLOOKUP(D101,Month_Name!$A$1:$B$13,2,FALSE)</f>
        <v>Dec</v>
      </c>
    </row>
    <row r="102" spans="1:32" x14ac:dyDescent="0.25">
      <c r="A102" t="s">
        <v>25</v>
      </c>
      <c r="C102" t="s">
        <v>84</v>
      </c>
      <c r="D102" s="2">
        <v>43830</v>
      </c>
      <c r="G102" t="s">
        <v>82</v>
      </c>
      <c r="H102" t="s">
        <v>26</v>
      </c>
      <c r="I102" t="s">
        <v>31</v>
      </c>
      <c r="J102" t="s">
        <v>51</v>
      </c>
      <c r="K102" s="11">
        <v>0</v>
      </c>
      <c r="L102" s="1">
        <v>0</v>
      </c>
      <c r="M102" s="1">
        <v>290132.1544</v>
      </c>
      <c r="N102" s="1">
        <v>0</v>
      </c>
      <c r="O102" s="1">
        <v>0</v>
      </c>
      <c r="P102" s="1">
        <v>0</v>
      </c>
      <c r="Q102" s="1">
        <v>0</v>
      </c>
      <c r="R102" t="s">
        <v>32</v>
      </c>
      <c r="S102" t="s">
        <v>29</v>
      </c>
      <c r="U102" t="s">
        <v>30</v>
      </c>
      <c r="W102" t="s">
        <v>74</v>
      </c>
      <c r="Z102" s="9" t="s">
        <v>562</v>
      </c>
      <c r="AA102" t="str">
        <f t="shared" si="4"/>
        <v>0725</v>
      </c>
      <c r="AB102" t="str">
        <f t="shared" si="5"/>
        <v>2020</v>
      </c>
      <c r="AC102" t="str">
        <f t="shared" si="6"/>
        <v>35</v>
      </c>
      <c r="AD102" t="str">
        <f>VLOOKUP(AC102,OA_Lookup!$A$1:$B$229,2,FALSE)</f>
        <v>Military Traffic Management Command (MTMC)</v>
      </c>
      <c r="AE102" t="str">
        <f t="shared" si="7"/>
        <v>35-Military Traffic Management Command (MTMC)</v>
      </c>
      <c r="AF102" t="str">
        <f>VLOOKUP(D102,Month_Name!$A$1:$B$13,2,FALSE)</f>
        <v>Dec</v>
      </c>
    </row>
    <row r="103" spans="1:32" x14ac:dyDescent="0.25">
      <c r="A103" t="s">
        <v>25</v>
      </c>
      <c r="C103" t="s">
        <v>84</v>
      </c>
      <c r="D103" s="2">
        <v>43830</v>
      </c>
      <c r="G103" t="s">
        <v>82</v>
      </c>
      <c r="H103" t="s">
        <v>26</v>
      </c>
      <c r="I103" t="s">
        <v>33</v>
      </c>
      <c r="J103" t="s">
        <v>51</v>
      </c>
      <c r="K103" s="11">
        <v>0</v>
      </c>
      <c r="L103" s="1">
        <v>0</v>
      </c>
      <c r="M103" s="1">
        <v>0</v>
      </c>
      <c r="N103" s="1">
        <v>-5513.9447</v>
      </c>
      <c r="O103" s="1">
        <v>-5513.9447</v>
      </c>
      <c r="P103" s="1">
        <v>-5513.9447</v>
      </c>
      <c r="Q103" s="1">
        <v>0</v>
      </c>
      <c r="R103" t="s">
        <v>34</v>
      </c>
      <c r="S103" t="s">
        <v>29</v>
      </c>
      <c r="U103" t="s">
        <v>54</v>
      </c>
      <c r="W103" t="s">
        <v>74</v>
      </c>
      <c r="Z103" s="9" t="s">
        <v>555</v>
      </c>
      <c r="AA103" t="str">
        <f t="shared" si="4"/>
        <v>0500</v>
      </c>
      <c r="AB103" t="str">
        <f t="shared" si="5"/>
        <v>2017</v>
      </c>
      <c r="AC103" t="str">
        <f t="shared" si="6"/>
        <v>35</v>
      </c>
      <c r="AD103" t="str">
        <f>VLOOKUP(AC103,OA_Lookup!$A$1:$B$229,2,FALSE)</f>
        <v>Military Traffic Management Command (MTMC)</v>
      </c>
      <c r="AE103" t="str">
        <f t="shared" si="7"/>
        <v>35-Military Traffic Management Command (MTMC)</v>
      </c>
      <c r="AF103" t="str">
        <f>VLOOKUP(D103,Month_Name!$A$1:$B$13,2,FALSE)</f>
        <v>Dec</v>
      </c>
    </row>
    <row r="104" spans="1:32" x14ac:dyDescent="0.25">
      <c r="A104" t="s">
        <v>25</v>
      </c>
      <c r="C104" t="s">
        <v>84</v>
      </c>
      <c r="D104" s="2">
        <v>43830</v>
      </c>
      <c r="G104" t="s">
        <v>82</v>
      </c>
      <c r="H104" t="s">
        <v>37</v>
      </c>
      <c r="I104" t="s">
        <v>40</v>
      </c>
      <c r="J104" t="s">
        <v>51</v>
      </c>
      <c r="K104" s="11">
        <v>0</v>
      </c>
      <c r="L104" s="1">
        <v>0</v>
      </c>
      <c r="M104" s="1">
        <v>11372.9445</v>
      </c>
      <c r="N104" s="1">
        <v>-6566.5865000000003</v>
      </c>
      <c r="O104" s="1">
        <v>-6566.5865000000003</v>
      </c>
      <c r="P104" s="1">
        <v>-6566.5865000000003</v>
      </c>
      <c r="Q104" s="1">
        <v>-6566.5865000000003</v>
      </c>
      <c r="R104" t="s">
        <v>41</v>
      </c>
      <c r="S104" t="s">
        <v>29</v>
      </c>
      <c r="U104" t="s">
        <v>30</v>
      </c>
      <c r="W104" t="s">
        <v>74</v>
      </c>
      <c r="Z104" s="9" t="s">
        <v>556</v>
      </c>
      <c r="AA104" t="str">
        <f t="shared" si="4"/>
        <v>0500</v>
      </c>
      <c r="AB104" t="str">
        <f t="shared" si="5"/>
        <v>2018</v>
      </c>
      <c r="AC104" t="str">
        <f t="shared" si="6"/>
        <v>35</v>
      </c>
      <c r="AD104" t="str">
        <f>VLOOKUP(AC104,OA_Lookup!$A$1:$B$229,2,FALSE)</f>
        <v>Military Traffic Management Command (MTMC)</v>
      </c>
      <c r="AE104" t="str">
        <f t="shared" si="7"/>
        <v>35-Military Traffic Management Command (MTMC)</v>
      </c>
      <c r="AF104" t="str">
        <f>VLOOKUP(D104,Month_Name!$A$1:$B$13,2,FALSE)</f>
        <v>Dec</v>
      </c>
    </row>
    <row r="105" spans="1:32" x14ac:dyDescent="0.25">
      <c r="A105" t="s">
        <v>25</v>
      </c>
      <c r="C105" t="s">
        <v>84</v>
      </c>
      <c r="D105" s="2">
        <v>43830</v>
      </c>
      <c r="G105" t="s">
        <v>82</v>
      </c>
      <c r="H105" t="s">
        <v>37</v>
      </c>
      <c r="I105" t="s">
        <v>40</v>
      </c>
      <c r="J105" t="s">
        <v>51</v>
      </c>
      <c r="K105" s="11">
        <v>0</v>
      </c>
      <c r="L105" s="1">
        <v>0</v>
      </c>
      <c r="M105" s="1">
        <v>0</v>
      </c>
      <c r="N105" s="1">
        <v>13512.339400000001</v>
      </c>
      <c r="O105" s="1">
        <v>13512.339400000001</v>
      </c>
      <c r="P105" s="1">
        <v>13512.339400000001</v>
      </c>
      <c r="Q105" s="1">
        <v>12283.9401</v>
      </c>
      <c r="R105" t="s">
        <v>41</v>
      </c>
      <c r="S105" t="s">
        <v>29</v>
      </c>
      <c r="U105" t="s">
        <v>54</v>
      </c>
      <c r="W105" t="s">
        <v>74</v>
      </c>
      <c r="Z105" s="9" t="s">
        <v>557</v>
      </c>
      <c r="AA105" t="str">
        <f t="shared" si="4"/>
        <v>2035</v>
      </c>
      <c r="AB105" t="str">
        <f t="shared" si="5"/>
        <v>2019</v>
      </c>
      <c r="AC105" t="str">
        <f t="shared" si="6"/>
        <v>35</v>
      </c>
      <c r="AD105" t="str">
        <f>VLOOKUP(AC105,OA_Lookup!$A$1:$B$229,2,FALSE)</f>
        <v>Military Traffic Management Command (MTMC)</v>
      </c>
      <c r="AE105" t="str">
        <f t="shared" si="7"/>
        <v>35-Military Traffic Management Command (MTMC)</v>
      </c>
      <c r="AF105" t="str">
        <f>VLOOKUP(D105,Month_Name!$A$1:$B$13,2,FALSE)</f>
        <v>Dec</v>
      </c>
    </row>
    <row r="106" spans="1:32" x14ac:dyDescent="0.25">
      <c r="A106" t="s">
        <v>25</v>
      </c>
      <c r="C106" t="s">
        <v>84</v>
      </c>
      <c r="D106" s="2">
        <v>43830</v>
      </c>
      <c r="G106" t="s">
        <v>82</v>
      </c>
      <c r="H106" t="s">
        <v>37</v>
      </c>
      <c r="I106" t="s">
        <v>44</v>
      </c>
      <c r="J106" t="s">
        <v>51</v>
      </c>
      <c r="K106" s="11">
        <v>0</v>
      </c>
      <c r="L106" s="1">
        <v>0</v>
      </c>
      <c r="M106" s="1">
        <v>87192.574500000002</v>
      </c>
      <c r="N106" s="1">
        <v>-5124.3379000000004</v>
      </c>
      <c r="O106" s="1">
        <v>-5124.3379000000004</v>
      </c>
      <c r="P106" s="1">
        <v>-5507.1815999999999</v>
      </c>
      <c r="Q106" s="1">
        <v>-5507.1815999999999</v>
      </c>
      <c r="R106" t="s">
        <v>45</v>
      </c>
      <c r="S106" t="s">
        <v>29</v>
      </c>
      <c r="U106" t="s">
        <v>30</v>
      </c>
      <c r="W106" t="s">
        <v>74</v>
      </c>
      <c r="Z106" s="9" t="s">
        <v>558</v>
      </c>
      <c r="AA106" t="str">
        <f t="shared" si="4"/>
        <v>2035</v>
      </c>
      <c r="AB106" t="str">
        <f t="shared" si="5"/>
        <v>2020</v>
      </c>
      <c r="AC106" t="str">
        <f t="shared" si="6"/>
        <v>35</v>
      </c>
      <c r="AD106" t="str">
        <f>VLOOKUP(AC106,OA_Lookup!$A$1:$B$229,2,FALSE)</f>
        <v>Military Traffic Management Command (MTMC)</v>
      </c>
      <c r="AE106" t="str">
        <f t="shared" si="7"/>
        <v>35-Military Traffic Management Command (MTMC)</v>
      </c>
      <c r="AF106" t="str">
        <f>VLOOKUP(D106,Month_Name!$A$1:$B$13,2,FALSE)</f>
        <v>Dec</v>
      </c>
    </row>
    <row r="107" spans="1:32" x14ac:dyDescent="0.25">
      <c r="A107" t="s">
        <v>25</v>
      </c>
      <c r="C107" t="s">
        <v>84</v>
      </c>
      <c r="D107" s="2">
        <v>43830</v>
      </c>
      <c r="G107" t="s">
        <v>82</v>
      </c>
      <c r="H107" t="s">
        <v>37</v>
      </c>
      <c r="I107" t="s">
        <v>44</v>
      </c>
      <c r="J107" t="s">
        <v>51</v>
      </c>
      <c r="K107" s="11">
        <v>0</v>
      </c>
      <c r="L107" s="1">
        <v>0</v>
      </c>
      <c r="M107" s="1">
        <v>0</v>
      </c>
      <c r="N107" s="1">
        <v>78041.122399999993</v>
      </c>
      <c r="O107" s="1">
        <v>78041.122399999993</v>
      </c>
      <c r="P107" s="1">
        <v>78041.122399999993</v>
      </c>
      <c r="Q107" s="1">
        <v>70976.5677</v>
      </c>
      <c r="R107" t="s">
        <v>45</v>
      </c>
      <c r="S107" t="s">
        <v>29</v>
      </c>
      <c r="U107" t="s">
        <v>54</v>
      </c>
      <c r="W107" t="s">
        <v>74</v>
      </c>
      <c r="Z107" s="9" t="s">
        <v>559</v>
      </c>
      <c r="AA107" t="str">
        <f t="shared" si="4"/>
        <v>2035</v>
      </c>
      <c r="AB107" t="str">
        <f t="shared" si="5"/>
        <v>2020</v>
      </c>
      <c r="AC107" t="str">
        <f t="shared" si="6"/>
        <v>35</v>
      </c>
      <c r="AD107" t="str">
        <f>VLOOKUP(AC107,OA_Lookup!$A$1:$B$229,2,FALSE)</f>
        <v>Military Traffic Management Command (MTMC)</v>
      </c>
      <c r="AE107" t="str">
        <f t="shared" si="7"/>
        <v>35-Military Traffic Management Command (MTMC)</v>
      </c>
      <c r="AF107" t="str">
        <f>VLOOKUP(D107,Month_Name!$A$1:$B$13,2,FALSE)</f>
        <v>Dec</v>
      </c>
    </row>
    <row r="108" spans="1:32" x14ac:dyDescent="0.25">
      <c r="A108" t="s">
        <v>25</v>
      </c>
      <c r="C108" t="s">
        <v>85</v>
      </c>
      <c r="D108" s="2">
        <v>43861</v>
      </c>
      <c r="G108" t="s">
        <v>79</v>
      </c>
      <c r="H108" t="s">
        <v>58</v>
      </c>
      <c r="I108" t="s">
        <v>59</v>
      </c>
      <c r="J108" t="s">
        <v>51</v>
      </c>
      <c r="K108" s="11">
        <v>0</v>
      </c>
      <c r="L108" s="1">
        <v>0</v>
      </c>
      <c r="M108" s="1">
        <v>1263986.7771000001</v>
      </c>
      <c r="N108" s="1">
        <v>0</v>
      </c>
      <c r="O108" s="1">
        <v>0</v>
      </c>
      <c r="P108" s="1">
        <v>0</v>
      </c>
      <c r="Q108" s="1">
        <v>0</v>
      </c>
      <c r="R108" t="s">
        <v>60</v>
      </c>
      <c r="S108" t="s">
        <v>29</v>
      </c>
      <c r="U108" t="s">
        <v>30</v>
      </c>
      <c r="W108" t="s">
        <v>74</v>
      </c>
      <c r="Z108" s="9" t="s">
        <v>563</v>
      </c>
      <c r="AA108" t="str">
        <f t="shared" si="4"/>
        <v>2020</v>
      </c>
      <c r="AB108" t="str">
        <f t="shared" si="5"/>
        <v>2020</v>
      </c>
      <c r="AC108" t="str">
        <f t="shared" si="6"/>
        <v>8</v>
      </c>
      <c r="AD108" t="str">
        <f>VLOOKUP(AC108,OA_Lookup!$A$1:$B$229,2,FALSE)</f>
        <v>Army Corps of Engineers (COE)</v>
      </c>
      <c r="AE108" t="str">
        <f t="shared" si="7"/>
        <v>8-Army Corps of Engineers (COE)</v>
      </c>
      <c r="AF108" t="str">
        <f>VLOOKUP(D108,Month_Name!$A$1:$B$13,2,FALSE)</f>
        <v>Jan</v>
      </c>
    </row>
    <row r="109" spans="1:32" x14ac:dyDescent="0.25">
      <c r="A109" t="s">
        <v>25</v>
      </c>
      <c r="C109" t="s">
        <v>85</v>
      </c>
      <c r="D109" s="2">
        <v>43861</v>
      </c>
      <c r="G109" t="s">
        <v>79</v>
      </c>
      <c r="H109" t="s">
        <v>58</v>
      </c>
      <c r="I109" t="s">
        <v>59</v>
      </c>
      <c r="J109" t="s">
        <v>51</v>
      </c>
      <c r="K109" s="11">
        <v>0</v>
      </c>
      <c r="L109" s="1">
        <v>0</v>
      </c>
      <c r="M109" s="1">
        <v>-214065.3524</v>
      </c>
      <c r="N109" s="1">
        <v>0</v>
      </c>
      <c r="O109" s="1">
        <v>0</v>
      </c>
      <c r="P109" s="1">
        <v>0</v>
      </c>
      <c r="Q109" s="1">
        <v>0</v>
      </c>
      <c r="R109" t="s">
        <v>60</v>
      </c>
      <c r="S109" t="s">
        <v>52</v>
      </c>
      <c r="U109" t="s">
        <v>30</v>
      </c>
      <c r="W109" t="s">
        <v>74</v>
      </c>
      <c r="Z109" s="9" t="s">
        <v>564</v>
      </c>
      <c r="AA109" t="str">
        <f t="shared" si="4"/>
        <v>0100</v>
      </c>
      <c r="AB109" t="str">
        <f t="shared" si="5"/>
        <v>2020</v>
      </c>
      <c r="AC109" t="str">
        <f t="shared" si="6"/>
        <v>8</v>
      </c>
      <c r="AD109" t="str">
        <f>VLOOKUP(AC109,OA_Lookup!$A$1:$B$229,2,FALSE)</f>
        <v>Army Corps of Engineers (COE)</v>
      </c>
      <c r="AE109" t="str">
        <f t="shared" si="7"/>
        <v>8-Army Corps of Engineers (COE)</v>
      </c>
      <c r="AF109" t="str">
        <f>VLOOKUP(D109,Month_Name!$A$1:$B$13,2,FALSE)</f>
        <v>Jan</v>
      </c>
    </row>
    <row r="110" spans="1:32" x14ac:dyDescent="0.25">
      <c r="A110" t="s">
        <v>25</v>
      </c>
      <c r="C110" t="s">
        <v>85</v>
      </c>
      <c r="D110" s="2">
        <v>43861</v>
      </c>
      <c r="G110" t="s">
        <v>79</v>
      </c>
      <c r="H110" t="s">
        <v>26</v>
      </c>
      <c r="I110" t="s">
        <v>31</v>
      </c>
      <c r="J110" t="s">
        <v>51</v>
      </c>
      <c r="K110" s="11">
        <v>0</v>
      </c>
      <c r="L110" s="1">
        <v>0</v>
      </c>
      <c r="M110" s="1">
        <v>0</v>
      </c>
      <c r="N110" s="1">
        <v>0</v>
      </c>
      <c r="O110" s="1">
        <v>127100.5021</v>
      </c>
      <c r="P110" s="1">
        <v>0</v>
      </c>
      <c r="Q110" s="1">
        <v>0</v>
      </c>
      <c r="R110" t="s">
        <v>32</v>
      </c>
      <c r="S110" t="s">
        <v>52</v>
      </c>
      <c r="U110" t="s">
        <v>53</v>
      </c>
      <c r="W110" t="s">
        <v>74</v>
      </c>
      <c r="Z110" s="9" t="s">
        <v>565</v>
      </c>
      <c r="AA110" t="str">
        <f t="shared" si="4"/>
        <v>0100</v>
      </c>
      <c r="AB110" t="str">
        <f t="shared" si="5"/>
        <v>2020</v>
      </c>
      <c r="AC110" t="str">
        <f t="shared" si="6"/>
        <v>8</v>
      </c>
      <c r="AD110" t="str">
        <f>VLOOKUP(AC110,OA_Lookup!$A$1:$B$229,2,FALSE)</f>
        <v>Army Corps of Engineers (COE)</v>
      </c>
      <c r="AE110" t="str">
        <f t="shared" si="7"/>
        <v>8-Army Corps of Engineers (COE)</v>
      </c>
      <c r="AF110" t="str">
        <f>VLOOKUP(D110,Month_Name!$A$1:$B$13,2,FALSE)</f>
        <v>Jan</v>
      </c>
    </row>
    <row r="111" spans="1:32" x14ac:dyDescent="0.25">
      <c r="A111" t="s">
        <v>25</v>
      </c>
      <c r="C111" t="s">
        <v>85</v>
      </c>
      <c r="D111" s="2">
        <v>43861</v>
      </c>
      <c r="G111" t="s">
        <v>79</v>
      </c>
      <c r="H111" t="s">
        <v>26</v>
      </c>
      <c r="I111" t="s">
        <v>31</v>
      </c>
      <c r="J111" t="s">
        <v>51</v>
      </c>
      <c r="K111" s="11">
        <v>0</v>
      </c>
      <c r="L111" s="1">
        <v>0</v>
      </c>
      <c r="M111" s="1">
        <v>524660.46669999999</v>
      </c>
      <c r="N111" s="1">
        <v>0</v>
      </c>
      <c r="O111" s="1">
        <v>0</v>
      </c>
      <c r="P111" s="1">
        <v>51.072099999999999</v>
      </c>
      <c r="Q111" s="1">
        <v>51.072099999999999</v>
      </c>
      <c r="R111" t="s">
        <v>32</v>
      </c>
      <c r="S111" t="s">
        <v>52</v>
      </c>
      <c r="U111" t="s">
        <v>30</v>
      </c>
      <c r="W111" t="s">
        <v>74</v>
      </c>
      <c r="Z111" s="9" t="s">
        <v>566</v>
      </c>
      <c r="AA111" t="str">
        <f t="shared" si="4"/>
        <v>2020</v>
      </c>
      <c r="AB111" t="str">
        <f t="shared" si="5"/>
        <v>2020</v>
      </c>
      <c r="AC111" t="str">
        <f t="shared" si="6"/>
        <v>8</v>
      </c>
      <c r="AD111" t="str">
        <f>VLOOKUP(AC111,OA_Lookup!$A$1:$B$229,2,FALSE)</f>
        <v>Army Corps of Engineers (COE)</v>
      </c>
      <c r="AE111" t="str">
        <f t="shared" si="7"/>
        <v>8-Army Corps of Engineers (COE)</v>
      </c>
      <c r="AF111" t="str">
        <f>VLOOKUP(D111,Month_Name!$A$1:$B$13,2,FALSE)</f>
        <v>Jan</v>
      </c>
    </row>
    <row r="112" spans="1:32" x14ac:dyDescent="0.25">
      <c r="A112" t="s">
        <v>25</v>
      </c>
      <c r="C112" t="s">
        <v>85</v>
      </c>
      <c r="D112" s="2">
        <v>43861</v>
      </c>
      <c r="G112" t="s">
        <v>79</v>
      </c>
      <c r="H112" t="s">
        <v>26</v>
      </c>
      <c r="I112" t="s">
        <v>33</v>
      </c>
      <c r="J112" t="s">
        <v>51</v>
      </c>
      <c r="K112" s="11">
        <v>0</v>
      </c>
      <c r="L112" s="1">
        <v>0</v>
      </c>
      <c r="M112" s="1">
        <v>14155.092699999999</v>
      </c>
      <c r="N112" s="1">
        <v>0</v>
      </c>
      <c r="O112" s="1">
        <v>0</v>
      </c>
      <c r="P112" s="1">
        <v>0</v>
      </c>
      <c r="Q112" s="1">
        <v>0</v>
      </c>
      <c r="R112" t="s">
        <v>34</v>
      </c>
      <c r="S112" t="s">
        <v>29</v>
      </c>
      <c r="U112" t="s">
        <v>30</v>
      </c>
      <c r="W112" t="s">
        <v>74</v>
      </c>
      <c r="Z112" s="9" t="s">
        <v>567</v>
      </c>
      <c r="AA112" t="str">
        <f t="shared" si="4"/>
        <v>2065</v>
      </c>
      <c r="AB112" t="str">
        <f t="shared" si="5"/>
        <v>2020</v>
      </c>
      <c r="AC112" t="str">
        <f t="shared" si="6"/>
        <v>8</v>
      </c>
      <c r="AD112" t="str">
        <f>VLOOKUP(AC112,OA_Lookup!$A$1:$B$229,2,FALSE)</f>
        <v>Army Corps of Engineers (COE)</v>
      </c>
      <c r="AE112" t="str">
        <f t="shared" si="7"/>
        <v>8-Army Corps of Engineers (COE)</v>
      </c>
      <c r="AF112" t="str">
        <f>VLOOKUP(D112,Month_Name!$A$1:$B$13,2,FALSE)</f>
        <v>Jan</v>
      </c>
    </row>
    <row r="113" spans="1:32" x14ac:dyDescent="0.25">
      <c r="A113" t="s">
        <v>25</v>
      </c>
      <c r="C113" t="s">
        <v>85</v>
      </c>
      <c r="D113" s="2">
        <v>43861</v>
      </c>
      <c r="G113" t="s">
        <v>79</v>
      </c>
      <c r="H113" t="s">
        <v>26</v>
      </c>
      <c r="I113" t="s">
        <v>77</v>
      </c>
      <c r="J113" t="s">
        <v>51</v>
      </c>
      <c r="K113" s="11">
        <v>0</v>
      </c>
      <c r="L113" s="1">
        <v>0</v>
      </c>
      <c r="M113" s="1">
        <v>0</v>
      </c>
      <c r="N113" s="1">
        <v>184431.22719999999</v>
      </c>
      <c r="O113" s="1">
        <v>15163.925999999999</v>
      </c>
      <c r="P113" s="1">
        <v>0</v>
      </c>
      <c r="Q113" s="1">
        <v>0</v>
      </c>
      <c r="R113" t="s">
        <v>78</v>
      </c>
      <c r="S113" t="s">
        <v>52</v>
      </c>
      <c r="U113" t="s">
        <v>53</v>
      </c>
      <c r="W113" t="s">
        <v>74</v>
      </c>
      <c r="Z113" s="9" t="s">
        <v>568</v>
      </c>
      <c r="AA113" t="str">
        <f t="shared" si="4"/>
        <v>2020</v>
      </c>
      <c r="AB113" t="str">
        <f t="shared" si="5"/>
        <v>2020</v>
      </c>
      <c r="AC113" t="str">
        <f t="shared" si="6"/>
        <v>8</v>
      </c>
      <c r="AD113" t="str">
        <f>VLOOKUP(AC113,OA_Lookup!$A$1:$B$229,2,FALSE)</f>
        <v>Army Corps of Engineers (COE)</v>
      </c>
      <c r="AE113" t="str">
        <f t="shared" si="7"/>
        <v>8-Army Corps of Engineers (COE)</v>
      </c>
      <c r="AF113" t="str">
        <f>VLOOKUP(D113,Month_Name!$A$1:$B$13,2,FALSE)</f>
        <v>Jan</v>
      </c>
    </row>
    <row r="114" spans="1:32" x14ac:dyDescent="0.25">
      <c r="A114" t="s">
        <v>25</v>
      </c>
      <c r="C114" t="s">
        <v>85</v>
      </c>
      <c r="D114" s="2">
        <v>43861</v>
      </c>
      <c r="G114" t="s">
        <v>79</v>
      </c>
      <c r="H114" t="s">
        <v>26</v>
      </c>
      <c r="I114" t="s">
        <v>77</v>
      </c>
      <c r="J114" t="s">
        <v>51</v>
      </c>
      <c r="K114" s="11">
        <v>0</v>
      </c>
      <c r="L114" s="1">
        <v>0</v>
      </c>
      <c r="M114" s="1">
        <v>335122.76459999999</v>
      </c>
      <c r="N114" s="1">
        <v>-78.283799999999999</v>
      </c>
      <c r="O114" s="1">
        <v>-78.283799999999999</v>
      </c>
      <c r="P114" s="1">
        <v>1084.3041000000001</v>
      </c>
      <c r="Q114" s="1">
        <v>1084.3041000000001</v>
      </c>
      <c r="R114" t="s">
        <v>78</v>
      </c>
      <c r="S114" t="s">
        <v>52</v>
      </c>
      <c r="U114" t="s">
        <v>30</v>
      </c>
      <c r="W114" t="s">
        <v>74</v>
      </c>
      <c r="Z114" s="9" t="s">
        <v>560</v>
      </c>
      <c r="AA114" t="str">
        <f t="shared" si="4"/>
        <v>2020</v>
      </c>
      <c r="AB114" t="str">
        <f t="shared" si="5"/>
        <v>2020</v>
      </c>
      <c r="AC114" t="str">
        <f t="shared" si="6"/>
        <v>8</v>
      </c>
      <c r="AD114" t="str">
        <f>VLOOKUP(AC114,OA_Lookup!$A$1:$B$229,2,FALSE)</f>
        <v>Army Corps of Engineers (COE)</v>
      </c>
      <c r="AE114" t="str">
        <f t="shared" si="7"/>
        <v>8-Army Corps of Engineers (COE)</v>
      </c>
      <c r="AF114" t="str">
        <f>VLOOKUP(D114,Month_Name!$A$1:$B$13,2,FALSE)</f>
        <v>Jan</v>
      </c>
    </row>
    <row r="115" spans="1:32" x14ac:dyDescent="0.25">
      <c r="A115" t="s">
        <v>25</v>
      </c>
      <c r="C115" t="s">
        <v>85</v>
      </c>
      <c r="D115" s="2">
        <v>43861</v>
      </c>
      <c r="G115" t="s">
        <v>79</v>
      </c>
      <c r="H115" t="s">
        <v>37</v>
      </c>
      <c r="I115" t="s">
        <v>75</v>
      </c>
      <c r="J115" t="s">
        <v>51</v>
      </c>
      <c r="K115" s="1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t="s">
        <v>76</v>
      </c>
      <c r="S115" t="s">
        <v>29</v>
      </c>
      <c r="U115" t="s">
        <v>30</v>
      </c>
      <c r="W115" t="s">
        <v>74</v>
      </c>
      <c r="Z115" s="9" t="s">
        <v>561</v>
      </c>
      <c r="AA115" t="str">
        <f t="shared" si="4"/>
        <v>2020</v>
      </c>
      <c r="AB115" t="str">
        <f t="shared" si="5"/>
        <v>2020</v>
      </c>
      <c r="AC115" t="str">
        <f t="shared" si="6"/>
        <v>8</v>
      </c>
      <c r="AD115" t="str">
        <f>VLOOKUP(AC115,OA_Lookup!$A$1:$B$229,2,FALSE)</f>
        <v>Army Corps of Engineers (COE)</v>
      </c>
      <c r="AE115" t="str">
        <f t="shared" si="7"/>
        <v>8-Army Corps of Engineers (COE)</v>
      </c>
      <c r="AF115" t="str">
        <f>VLOOKUP(D115,Month_Name!$A$1:$B$13,2,FALSE)</f>
        <v>Jan</v>
      </c>
    </row>
    <row r="116" spans="1:32" x14ac:dyDescent="0.25">
      <c r="A116" t="s">
        <v>25</v>
      </c>
      <c r="C116" t="s">
        <v>85</v>
      </c>
      <c r="D116" s="2">
        <v>43861</v>
      </c>
      <c r="G116" t="s">
        <v>79</v>
      </c>
      <c r="H116" t="s">
        <v>37</v>
      </c>
      <c r="I116" t="s">
        <v>56</v>
      </c>
      <c r="J116" t="s">
        <v>51</v>
      </c>
      <c r="K116" s="11">
        <v>0</v>
      </c>
      <c r="L116" s="1">
        <v>0</v>
      </c>
      <c r="M116" s="1">
        <v>276650.66590000002</v>
      </c>
      <c r="N116" s="1">
        <v>0</v>
      </c>
      <c r="O116" s="1">
        <v>0</v>
      </c>
      <c r="P116" s="1">
        <v>0</v>
      </c>
      <c r="Q116" s="1">
        <v>0</v>
      </c>
      <c r="R116" t="s">
        <v>57</v>
      </c>
      <c r="S116" t="s">
        <v>29</v>
      </c>
      <c r="U116" t="s">
        <v>30</v>
      </c>
      <c r="W116" t="s">
        <v>74</v>
      </c>
      <c r="Z116" s="9" t="s">
        <v>562</v>
      </c>
      <c r="AA116" t="str">
        <f t="shared" si="4"/>
        <v>0725</v>
      </c>
      <c r="AB116" t="str">
        <f t="shared" si="5"/>
        <v>2020</v>
      </c>
      <c r="AC116" t="str">
        <f t="shared" si="6"/>
        <v>8</v>
      </c>
      <c r="AD116" t="str">
        <f>VLOOKUP(AC116,OA_Lookup!$A$1:$B$229,2,FALSE)</f>
        <v>Army Corps of Engineers (COE)</v>
      </c>
      <c r="AE116" t="str">
        <f t="shared" si="7"/>
        <v>8-Army Corps of Engineers (COE)</v>
      </c>
      <c r="AF116" t="str">
        <f>VLOOKUP(D116,Month_Name!$A$1:$B$13,2,FALSE)</f>
        <v>Jan</v>
      </c>
    </row>
    <row r="117" spans="1:32" x14ac:dyDescent="0.25">
      <c r="A117" t="s">
        <v>25</v>
      </c>
      <c r="C117" t="s">
        <v>85</v>
      </c>
      <c r="D117" s="2">
        <v>43861</v>
      </c>
      <c r="G117" t="s">
        <v>79</v>
      </c>
      <c r="H117" t="s">
        <v>37</v>
      </c>
      <c r="I117" t="s">
        <v>56</v>
      </c>
      <c r="J117" t="s">
        <v>51</v>
      </c>
      <c r="K117" s="11">
        <v>0</v>
      </c>
      <c r="L117" s="1">
        <v>0</v>
      </c>
      <c r="M117" s="1">
        <v>0</v>
      </c>
      <c r="N117" s="1">
        <v>97549.081000000006</v>
      </c>
      <c r="O117" s="1">
        <v>97549.081000000006</v>
      </c>
      <c r="P117" s="1">
        <v>97549.081000000006</v>
      </c>
      <c r="Q117" s="1">
        <v>115229.8548</v>
      </c>
      <c r="R117" t="s">
        <v>57</v>
      </c>
      <c r="S117" t="s">
        <v>29</v>
      </c>
      <c r="U117" t="s">
        <v>54</v>
      </c>
      <c r="W117" t="s">
        <v>74</v>
      </c>
      <c r="Z117" s="9" t="s">
        <v>555</v>
      </c>
      <c r="AA117" t="str">
        <f t="shared" si="4"/>
        <v>0500</v>
      </c>
      <c r="AB117" t="str">
        <f t="shared" si="5"/>
        <v>2017</v>
      </c>
      <c r="AC117" t="str">
        <f t="shared" si="6"/>
        <v>8</v>
      </c>
      <c r="AD117" t="str">
        <f>VLOOKUP(AC117,OA_Lookup!$A$1:$B$229,2,FALSE)</f>
        <v>Army Corps of Engineers (COE)</v>
      </c>
      <c r="AE117" t="str">
        <f t="shared" si="7"/>
        <v>8-Army Corps of Engineers (COE)</v>
      </c>
      <c r="AF117" t="str">
        <f>VLOOKUP(D117,Month_Name!$A$1:$B$13,2,FALSE)</f>
        <v>Jan</v>
      </c>
    </row>
    <row r="118" spans="1:32" x14ac:dyDescent="0.25">
      <c r="A118" t="s">
        <v>25</v>
      </c>
      <c r="C118" t="s">
        <v>85</v>
      </c>
      <c r="D118" s="2">
        <v>43861</v>
      </c>
      <c r="G118" t="s">
        <v>79</v>
      </c>
      <c r="H118" t="s">
        <v>37</v>
      </c>
      <c r="I118" t="s">
        <v>44</v>
      </c>
      <c r="J118" t="s">
        <v>51</v>
      </c>
      <c r="K118" s="11">
        <v>0</v>
      </c>
      <c r="L118" s="1">
        <v>0</v>
      </c>
      <c r="M118" s="1">
        <v>9055099.4168999996</v>
      </c>
      <c r="N118" s="1">
        <v>34177.063000000002</v>
      </c>
      <c r="O118" s="1">
        <v>34177.063000000002</v>
      </c>
      <c r="P118" s="1">
        <v>34177.063000000002</v>
      </c>
      <c r="Q118" s="1">
        <v>34177.063000000002</v>
      </c>
      <c r="R118" t="s">
        <v>45</v>
      </c>
      <c r="S118" t="s">
        <v>29</v>
      </c>
      <c r="U118" t="s">
        <v>30</v>
      </c>
      <c r="W118" t="s">
        <v>74</v>
      </c>
      <c r="Z118" s="9" t="s">
        <v>556</v>
      </c>
      <c r="AA118" t="str">
        <f t="shared" si="4"/>
        <v>0500</v>
      </c>
      <c r="AB118" t="str">
        <f t="shared" si="5"/>
        <v>2018</v>
      </c>
      <c r="AC118" t="str">
        <f t="shared" si="6"/>
        <v>8</v>
      </c>
      <c r="AD118" t="str">
        <f>VLOOKUP(AC118,OA_Lookup!$A$1:$B$229,2,FALSE)</f>
        <v>Army Corps of Engineers (COE)</v>
      </c>
      <c r="AE118" t="str">
        <f t="shared" si="7"/>
        <v>8-Army Corps of Engineers (COE)</v>
      </c>
      <c r="AF118" t="str">
        <f>VLOOKUP(D118,Month_Name!$A$1:$B$13,2,FALSE)</f>
        <v>Jan</v>
      </c>
    </row>
    <row r="119" spans="1:32" x14ac:dyDescent="0.25">
      <c r="A119" t="s">
        <v>25</v>
      </c>
      <c r="C119" t="s">
        <v>85</v>
      </c>
      <c r="D119" s="2">
        <v>43861</v>
      </c>
      <c r="G119" t="s">
        <v>79</v>
      </c>
      <c r="H119" t="s">
        <v>37</v>
      </c>
      <c r="I119" t="s">
        <v>44</v>
      </c>
      <c r="J119" t="s">
        <v>51</v>
      </c>
      <c r="K119" s="11">
        <v>0</v>
      </c>
      <c r="L119" s="1">
        <v>0</v>
      </c>
      <c r="M119" s="1">
        <v>0</v>
      </c>
      <c r="N119" s="1">
        <v>3369971.4186</v>
      </c>
      <c r="O119" s="1">
        <v>3369971.4186</v>
      </c>
      <c r="P119" s="1">
        <v>3369971.4186</v>
      </c>
      <c r="Q119" s="1">
        <v>4078962.659</v>
      </c>
      <c r="R119" t="s">
        <v>45</v>
      </c>
      <c r="S119" t="s">
        <v>29</v>
      </c>
      <c r="U119" t="s">
        <v>54</v>
      </c>
      <c r="W119" t="s">
        <v>74</v>
      </c>
      <c r="Z119" s="9" t="s">
        <v>557</v>
      </c>
      <c r="AA119" t="str">
        <f t="shared" si="4"/>
        <v>2035</v>
      </c>
      <c r="AB119" t="str">
        <f t="shared" si="5"/>
        <v>2019</v>
      </c>
      <c r="AC119" t="str">
        <f t="shared" si="6"/>
        <v>8</v>
      </c>
      <c r="AD119" t="str">
        <f>VLOOKUP(AC119,OA_Lookup!$A$1:$B$229,2,FALSE)</f>
        <v>Army Corps of Engineers (COE)</v>
      </c>
      <c r="AE119" t="str">
        <f t="shared" si="7"/>
        <v>8-Army Corps of Engineers (COE)</v>
      </c>
      <c r="AF119" t="str">
        <f>VLOOKUP(D119,Month_Name!$A$1:$B$13,2,FALSE)</f>
        <v>Jan</v>
      </c>
    </row>
    <row r="120" spans="1:32" x14ac:dyDescent="0.25">
      <c r="A120" t="s">
        <v>25</v>
      </c>
      <c r="C120" t="s">
        <v>85</v>
      </c>
      <c r="D120" s="2">
        <v>43861</v>
      </c>
      <c r="G120" t="s">
        <v>80</v>
      </c>
      <c r="H120" t="s">
        <v>58</v>
      </c>
      <c r="I120" t="s">
        <v>59</v>
      </c>
      <c r="J120" t="s">
        <v>51</v>
      </c>
      <c r="K120" s="11">
        <v>0</v>
      </c>
      <c r="L120" s="1">
        <v>0</v>
      </c>
      <c r="M120" s="1">
        <v>-42766473.243900001</v>
      </c>
      <c r="N120" s="1">
        <v>0</v>
      </c>
      <c r="O120" s="1">
        <v>0</v>
      </c>
      <c r="P120" s="1">
        <v>0</v>
      </c>
      <c r="Q120" s="1">
        <v>0</v>
      </c>
      <c r="R120" t="s">
        <v>60</v>
      </c>
      <c r="S120" t="s">
        <v>29</v>
      </c>
      <c r="U120" t="s">
        <v>30</v>
      </c>
      <c r="W120" t="s">
        <v>74</v>
      </c>
      <c r="Z120" s="9" t="s">
        <v>558</v>
      </c>
      <c r="AA120" t="str">
        <f t="shared" si="4"/>
        <v>2035</v>
      </c>
      <c r="AB120" t="str">
        <f t="shared" si="5"/>
        <v>2020</v>
      </c>
      <c r="AC120" t="str">
        <f t="shared" si="6"/>
        <v>10</v>
      </c>
      <c r="AD120" t="str">
        <f>VLOOKUP(AC120,OA_Lookup!$A$1:$B$229,2,FALSE)</f>
        <v>DSWA</v>
      </c>
      <c r="AE120" t="str">
        <f t="shared" si="7"/>
        <v>10-DSWA</v>
      </c>
      <c r="AF120" t="str">
        <f>VLOOKUP(D120,Month_Name!$A$1:$B$13,2,FALSE)</f>
        <v>Jan</v>
      </c>
    </row>
    <row r="121" spans="1:32" x14ac:dyDescent="0.25">
      <c r="A121" t="s">
        <v>25</v>
      </c>
      <c r="C121" t="s">
        <v>85</v>
      </c>
      <c r="D121" s="2">
        <v>43861</v>
      </c>
      <c r="G121" t="s">
        <v>80</v>
      </c>
      <c r="H121" t="s">
        <v>58</v>
      </c>
      <c r="I121" t="s">
        <v>59</v>
      </c>
      <c r="J121" t="s">
        <v>51</v>
      </c>
      <c r="K121" s="11">
        <v>0</v>
      </c>
      <c r="L121" s="1">
        <v>0</v>
      </c>
      <c r="M121" s="1">
        <v>-20662896.305</v>
      </c>
      <c r="N121" s="1">
        <v>0</v>
      </c>
      <c r="O121" s="1">
        <v>0</v>
      </c>
      <c r="P121" s="1">
        <v>0</v>
      </c>
      <c r="Q121" s="1">
        <v>0</v>
      </c>
      <c r="R121" t="s">
        <v>60</v>
      </c>
      <c r="S121" t="s">
        <v>52</v>
      </c>
      <c r="U121" t="s">
        <v>30</v>
      </c>
      <c r="W121" t="s">
        <v>74</v>
      </c>
      <c r="Z121" s="9" t="s">
        <v>559</v>
      </c>
      <c r="AA121" t="str">
        <f t="shared" si="4"/>
        <v>2035</v>
      </c>
      <c r="AB121" t="str">
        <f t="shared" si="5"/>
        <v>2020</v>
      </c>
      <c r="AC121" t="str">
        <f t="shared" si="6"/>
        <v>10</v>
      </c>
      <c r="AD121" t="str">
        <f>VLOOKUP(AC121,OA_Lookup!$A$1:$B$229,2,FALSE)</f>
        <v>DSWA</v>
      </c>
      <c r="AE121" t="str">
        <f t="shared" si="7"/>
        <v>10-DSWA</v>
      </c>
      <c r="AF121" t="str">
        <f>VLOOKUP(D121,Month_Name!$A$1:$B$13,2,FALSE)</f>
        <v>Jan</v>
      </c>
    </row>
    <row r="122" spans="1:32" x14ac:dyDescent="0.25">
      <c r="A122" t="s">
        <v>25</v>
      </c>
      <c r="C122" t="s">
        <v>85</v>
      </c>
      <c r="D122" s="2">
        <v>43861</v>
      </c>
      <c r="G122" t="s">
        <v>80</v>
      </c>
      <c r="H122" t="s">
        <v>26</v>
      </c>
      <c r="I122" t="s">
        <v>33</v>
      </c>
      <c r="J122" t="s">
        <v>51</v>
      </c>
      <c r="K122" s="11">
        <v>0</v>
      </c>
      <c r="L122" s="1">
        <v>0</v>
      </c>
      <c r="M122" s="1">
        <v>0</v>
      </c>
      <c r="N122" s="1">
        <v>499509.5183</v>
      </c>
      <c r="O122" s="1">
        <v>475104.08929999999</v>
      </c>
      <c r="P122" s="1">
        <v>46305.9519</v>
      </c>
      <c r="Q122" s="1">
        <v>69890.064899999998</v>
      </c>
      <c r="R122" t="s">
        <v>34</v>
      </c>
      <c r="S122" t="s">
        <v>29</v>
      </c>
      <c r="U122" t="s">
        <v>53</v>
      </c>
      <c r="W122" t="s">
        <v>74</v>
      </c>
      <c r="Z122" s="9" t="s">
        <v>563</v>
      </c>
      <c r="AA122" t="str">
        <f t="shared" si="4"/>
        <v>2020</v>
      </c>
      <c r="AB122" t="str">
        <f t="shared" si="5"/>
        <v>2020</v>
      </c>
      <c r="AC122" t="str">
        <f t="shared" si="6"/>
        <v>10</v>
      </c>
      <c r="AD122" t="str">
        <f>VLOOKUP(AC122,OA_Lookup!$A$1:$B$229,2,FALSE)</f>
        <v>DSWA</v>
      </c>
      <c r="AE122" t="str">
        <f t="shared" si="7"/>
        <v>10-DSWA</v>
      </c>
      <c r="AF122" t="str">
        <f>VLOOKUP(D122,Month_Name!$A$1:$B$13,2,FALSE)</f>
        <v>Jan</v>
      </c>
    </row>
    <row r="123" spans="1:32" x14ac:dyDescent="0.25">
      <c r="A123" t="s">
        <v>25</v>
      </c>
      <c r="C123" t="s">
        <v>85</v>
      </c>
      <c r="D123" s="2">
        <v>43861</v>
      </c>
      <c r="G123" t="s">
        <v>80</v>
      </c>
      <c r="H123" t="s">
        <v>26</v>
      </c>
      <c r="I123" t="s">
        <v>33</v>
      </c>
      <c r="J123" t="s">
        <v>51</v>
      </c>
      <c r="K123" s="11">
        <v>0</v>
      </c>
      <c r="L123" s="1">
        <v>-3790981.5</v>
      </c>
      <c r="M123" s="1">
        <v>63836149.445799999</v>
      </c>
      <c r="N123" s="1">
        <v>1169035.7542999999</v>
      </c>
      <c r="O123" s="1">
        <v>3205889.1186000002</v>
      </c>
      <c r="P123" s="1">
        <v>319038.66119999997</v>
      </c>
      <c r="Q123" s="1">
        <v>321235.7549</v>
      </c>
      <c r="R123" t="s">
        <v>34</v>
      </c>
      <c r="S123" t="s">
        <v>29</v>
      </c>
      <c r="U123" t="s">
        <v>30</v>
      </c>
      <c r="W123" t="s">
        <v>74</v>
      </c>
      <c r="Z123" s="9" t="s">
        <v>564</v>
      </c>
      <c r="AA123" t="str">
        <f t="shared" si="4"/>
        <v>0100</v>
      </c>
      <c r="AB123" t="str">
        <f t="shared" si="5"/>
        <v>2020</v>
      </c>
      <c r="AC123" t="str">
        <f t="shared" si="6"/>
        <v>10</v>
      </c>
      <c r="AD123" t="str">
        <f>VLOOKUP(AC123,OA_Lookup!$A$1:$B$229,2,FALSE)</f>
        <v>DSWA</v>
      </c>
      <c r="AE123" t="str">
        <f t="shared" si="7"/>
        <v>10-DSWA</v>
      </c>
      <c r="AF123" t="str">
        <f>VLOOKUP(D123,Month_Name!$A$1:$B$13,2,FALSE)</f>
        <v>Jan</v>
      </c>
    </row>
    <row r="124" spans="1:32" x14ac:dyDescent="0.25">
      <c r="A124" t="s">
        <v>25</v>
      </c>
      <c r="C124" t="s">
        <v>85</v>
      </c>
      <c r="D124" s="2">
        <v>43861</v>
      </c>
      <c r="G124" t="s">
        <v>80</v>
      </c>
      <c r="H124" t="s">
        <v>26</v>
      </c>
      <c r="I124" t="s">
        <v>33</v>
      </c>
      <c r="J124" t="s">
        <v>51</v>
      </c>
      <c r="K124" s="11">
        <v>0</v>
      </c>
      <c r="L124" s="1">
        <v>0</v>
      </c>
      <c r="M124" s="1">
        <v>0</v>
      </c>
      <c r="N124" s="1">
        <v>879311.77489999996</v>
      </c>
      <c r="O124" s="1">
        <v>833542.05729999999</v>
      </c>
      <c r="P124" s="1">
        <v>1173169.8954</v>
      </c>
      <c r="Q124" s="1">
        <v>1151927.2442999999</v>
      </c>
      <c r="R124" t="s">
        <v>34</v>
      </c>
      <c r="S124" t="s">
        <v>52</v>
      </c>
      <c r="U124" t="s">
        <v>53</v>
      </c>
      <c r="W124" t="s">
        <v>74</v>
      </c>
      <c r="Z124" s="9" t="s">
        <v>565</v>
      </c>
      <c r="AA124" t="str">
        <f t="shared" si="4"/>
        <v>0100</v>
      </c>
      <c r="AB124" t="str">
        <f t="shared" si="5"/>
        <v>2020</v>
      </c>
      <c r="AC124" t="str">
        <f t="shared" si="6"/>
        <v>10</v>
      </c>
      <c r="AD124" t="str">
        <f>VLOOKUP(AC124,OA_Lookup!$A$1:$B$229,2,FALSE)</f>
        <v>DSWA</v>
      </c>
      <c r="AE124" t="str">
        <f t="shared" si="7"/>
        <v>10-DSWA</v>
      </c>
      <c r="AF124" t="str">
        <f>VLOOKUP(D124,Month_Name!$A$1:$B$13,2,FALSE)</f>
        <v>Jan</v>
      </c>
    </row>
    <row r="125" spans="1:32" x14ac:dyDescent="0.25">
      <c r="A125" t="s">
        <v>25</v>
      </c>
      <c r="C125" t="s">
        <v>85</v>
      </c>
      <c r="D125" s="2">
        <v>43861</v>
      </c>
      <c r="G125" t="s">
        <v>80</v>
      </c>
      <c r="H125" t="s">
        <v>26</v>
      </c>
      <c r="I125" t="s">
        <v>33</v>
      </c>
      <c r="J125" t="s">
        <v>51</v>
      </c>
      <c r="K125" s="11">
        <v>0</v>
      </c>
      <c r="L125" s="1">
        <v>-10159830.42</v>
      </c>
      <c r="M125" s="1">
        <v>111595929.8946</v>
      </c>
      <c r="N125" s="1">
        <v>47307959.0211</v>
      </c>
      <c r="O125" s="1">
        <v>35530294.954400003</v>
      </c>
      <c r="P125" s="1">
        <v>6877982.2088000001</v>
      </c>
      <c r="Q125" s="1">
        <v>7412157.2657000003</v>
      </c>
      <c r="R125" t="s">
        <v>34</v>
      </c>
      <c r="S125" t="s">
        <v>52</v>
      </c>
      <c r="U125" t="s">
        <v>30</v>
      </c>
      <c r="W125" t="s">
        <v>74</v>
      </c>
      <c r="Z125" s="9" t="s">
        <v>566</v>
      </c>
      <c r="AA125" t="str">
        <f t="shared" si="4"/>
        <v>2020</v>
      </c>
      <c r="AB125" t="str">
        <f t="shared" si="5"/>
        <v>2020</v>
      </c>
      <c r="AC125" t="str">
        <f t="shared" si="6"/>
        <v>10</v>
      </c>
      <c r="AD125" t="str">
        <f>VLOOKUP(AC125,OA_Lookup!$A$1:$B$229,2,FALSE)</f>
        <v>DSWA</v>
      </c>
      <c r="AE125" t="str">
        <f t="shared" si="7"/>
        <v>10-DSWA</v>
      </c>
      <c r="AF125" t="str">
        <f>VLOOKUP(D125,Month_Name!$A$1:$B$13,2,FALSE)</f>
        <v>Jan</v>
      </c>
    </row>
    <row r="126" spans="1:32" x14ac:dyDescent="0.25">
      <c r="A126" t="s">
        <v>25</v>
      </c>
      <c r="C126" t="s">
        <v>85</v>
      </c>
      <c r="D126" s="2">
        <v>43861</v>
      </c>
      <c r="G126" t="s">
        <v>80</v>
      </c>
      <c r="H126" t="s">
        <v>26</v>
      </c>
      <c r="I126" t="s">
        <v>33</v>
      </c>
      <c r="J126" t="s">
        <v>51</v>
      </c>
      <c r="K126" s="11">
        <v>0</v>
      </c>
      <c r="L126" s="1">
        <v>0</v>
      </c>
      <c r="M126" s="1">
        <v>0</v>
      </c>
      <c r="N126" s="1">
        <v>46.712499999999999</v>
      </c>
      <c r="O126" s="1">
        <v>46.712499999999999</v>
      </c>
      <c r="P126" s="1">
        <v>46.712499999999999</v>
      </c>
      <c r="Q126" s="1">
        <v>46.712499999999999</v>
      </c>
      <c r="R126" t="s">
        <v>34</v>
      </c>
      <c r="S126" t="s">
        <v>52</v>
      </c>
      <c r="U126" t="s">
        <v>54</v>
      </c>
      <c r="W126" t="s">
        <v>74</v>
      </c>
      <c r="Z126" s="9" t="s">
        <v>567</v>
      </c>
      <c r="AA126" t="str">
        <f t="shared" si="4"/>
        <v>2065</v>
      </c>
      <c r="AB126" t="str">
        <f t="shared" si="5"/>
        <v>2020</v>
      </c>
      <c r="AC126" t="str">
        <f t="shared" si="6"/>
        <v>10</v>
      </c>
      <c r="AD126" t="str">
        <f>VLOOKUP(AC126,OA_Lookup!$A$1:$B$229,2,FALSE)</f>
        <v>DSWA</v>
      </c>
      <c r="AE126" t="str">
        <f t="shared" si="7"/>
        <v>10-DSWA</v>
      </c>
      <c r="AF126" t="str">
        <f>VLOOKUP(D126,Month_Name!$A$1:$B$13,2,FALSE)</f>
        <v>Jan</v>
      </c>
    </row>
    <row r="127" spans="1:32" x14ac:dyDescent="0.25">
      <c r="A127" t="s">
        <v>25</v>
      </c>
      <c r="C127" t="s">
        <v>85</v>
      </c>
      <c r="D127" s="2">
        <v>43861</v>
      </c>
      <c r="G127" t="s">
        <v>80</v>
      </c>
      <c r="H127" t="s">
        <v>26</v>
      </c>
      <c r="I127" t="s">
        <v>77</v>
      </c>
      <c r="J127" t="s">
        <v>51</v>
      </c>
      <c r="K127" s="11">
        <v>0</v>
      </c>
      <c r="L127" s="1">
        <v>0</v>
      </c>
      <c r="M127" s="1">
        <v>227458.89</v>
      </c>
      <c r="N127" s="1">
        <v>336754.44089999999</v>
      </c>
      <c r="O127" s="1">
        <v>336754.44089999999</v>
      </c>
      <c r="P127" s="1">
        <v>0</v>
      </c>
      <c r="Q127" s="1">
        <v>0</v>
      </c>
      <c r="R127" t="s">
        <v>78</v>
      </c>
      <c r="S127" t="s">
        <v>52</v>
      </c>
      <c r="U127" t="s">
        <v>30</v>
      </c>
      <c r="W127" t="s">
        <v>74</v>
      </c>
      <c r="Z127" s="9" t="s">
        <v>568</v>
      </c>
      <c r="AA127" t="str">
        <f t="shared" si="4"/>
        <v>2020</v>
      </c>
      <c r="AB127" t="str">
        <f t="shared" si="5"/>
        <v>2020</v>
      </c>
      <c r="AC127" t="str">
        <f t="shared" si="6"/>
        <v>10</v>
      </c>
      <c r="AD127" t="str">
        <f>VLOOKUP(AC127,OA_Lookup!$A$1:$B$229,2,FALSE)</f>
        <v>DSWA</v>
      </c>
      <c r="AE127" t="str">
        <f t="shared" si="7"/>
        <v>10-DSWA</v>
      </c>
      <c r="AF127" t="str">
        <f>VLOOKUP(D127,Month_Name!$A$1:$B$13,2,FALSE)</f>
        <v>Jan</v>
      </c>
    </row>
    <row r="128" spans="1:32" x14ac:dyDescent="0.25">
      <c r="A128" t="s">
        <v>25</v>
      </c>
      <c r="C128" t="s">
        <v>85</v>
      </c>
      <c r="D128" s="2">
        <v>43861</v>
      </c>
      <c r="G128" t="s">
        <v>80</v>
      </c>
      <c r="H128" t="s">
        <v>37</v>
      </c>
      <c r="I128" t="s">
        <v>44</v>
      </c>
      <c r="J128" t="s">
        <v>51</v>
      </c>
      <c r="K128" s="11">
        <v>0</v>
      </c>
      <c r="L128" s="1">
        <v>0</v>
      </c>
      <c r="M128" s="1">
        <v>6748300.3894999996</v>
      </c>
      <c r="N128" s="1">
        <v>-54930.078500000003</v>
      </c>
      <c r="O128" s="1">
        <v>-54930.078500000003</v>
      </c>
      <c r="P128" s="1">
        <v>-54930.078500000003</v>
      </c>
      <c r="Q128" s="1">
        <v>-54930.078500000003</v>
      </c>
      <c r="R128" t="s">
        <v>45</v>
      </c>
      <c r="S128" t="s">
        <v>29</v>
      </c>
      <c r="U128" t="s">
        <v>30</v>
      </c>
      <c r="W128" t="s">
        <v>74</v>
      </c>
      <c r="Z128" s="9" t="s">
        <v>560</v>
      </c>
      <c r="AA128" t="str">
        <f t="shared" si="4"/>
        <v>2020</v>
      </c>
      <c r="AB128" t="str">
        <f t="shared" si="5"/>
        <v>2020</v>
      </c>
      <c r="AC128" t="str">
        <f t="shared" si="6"/>
        <v>10</v>
      </c>
      <c r="AD128" t="str">
        <f>VLOOKUP(AC128,OA_Lookup!$A$1:$B$229,2,FALSE)</f>
        <v>DSWA</v>
      </c>
      <c r="AE128" t="str">
        <f t="shared" si="7"/>
        <v>10-DSWA</v>
      </c>
      <c r="AF128" t="str">
        <f>VLOOKUP(D128,Month_Name!$A$1:$B$13,2,FALSE)</f>
        <v>Jan</v>
      </c>
    </row>
    <row r="129" spans="1:32" x14ac:dyDescent="0.25">
      <c r="A129" t="s">
        <v>25</v>
      </c>
      <c r="C129" t="s">
        <v>85</v>
      </c>
      <c r="D129" s="2">
        <v>43861</v>
      </c>
      <c r="G129" t="s">
        <v>80</v>
      </c>
      <c r="H129" t="s">
        <v>37</v>
      </c>
      <c r="I129" t="s">
        <v>44</v>
      </c>
      <c r="J129" t="s">
        <v>51</v>
      </c>
      <c r="K129" s="11">
        <v>0</v>
      </c>
      <c r="L129" s="1">
        <v>0</v>
      </c>
      <c r="M129" s="1">
        <v>0</v>
      </c>
      <c r="N129" s="1">
        <v>3307511.7609000001</v>
      </c>
      <c r="O129" s="1">
        <v>3307511.7609000001</v>
      </c>
      <c r="P129" s="1">
        <v>3307511.7609000001</v>
      </c>
      <c r="Q129" s="1">
        <v>3982105.1592000001</v>
      </c>
      <c r="R129" t="s">
        <v>45</v>
      </c>
      <c r="S129" t="s">
        <v>29</v>
      </c>
      <c r="U129" t="s">
        <v>54</v>
      </c>
      <c r="W129" t="s">
        <v>74</v>
      </c>
      <c r="Z129" s="9" t="s">
        <v>561</v>
      </c>
      <c r="AA129" t="str">
        <f t="shared" si="4"/>
        <v>2020</v>
      </c>
      <c r="AB129" t="str">
        <f t="shared" si="5"/>
        <v>2020</v>
      </c>
      <c r="AC129" t="str">
        <f t="shared" si="6"/>
        <v>10</v>
      </c>
      <c r="AD129" t="str">
        <f>VLOOKUP(AC129,OA_Lookup!$A$1:$B$229,2,FALSE)</f>
        <v>DSWA</v>
      </c>
      <c r="AE129" t="str">
        <f t="shared" si="7"/>
        <v>10-DSWA</v>
      </c>
      <c r="AF129" t="str">
        <f>VLOOKUP(D129,Month_Name!$A$1:$B$13,2,FALSE)</f>
        <v>Jan</v>
      </c>
    </row>
    <row r="130" spans="1:32" x14ac:dyDescent="0.25">
      <c r="A130" t="s">
        <v>25</v>
      </c>
      <c r="C130" t="s">
        <v>85</v>
      </c>
      <c r="D130" s="2">
        <v>43861</v>
      </c>
      <c r="G130" t="s">
        <v>81</v>
      </c>
      <c r="H130" t="s">
        <v>58</v>
      </c>
      <c r="I130" t="s">
        <v>59</v>
      </c>
      <c r="J130" t="s">
        <v>51</v>
      </c>
      <c r="K130" s="11">
        <v>0</v>
      </c>
      <c r="L130" s="1">
        <v>0</v>
      </c>
      <c r="M130" s="1">
        <v>15071.426100000001</v>
      </c>
      <c r="N130" s="1">
        <v>0</v>
      </c>
      <c r="O130" s="1">
        <v>0</v>
      </c>
      <c r="P130" s="1">
        <v>0</v>
      </c>
      <c r="Q130" s="1">
        <v>0</v>
      </c>
      <c r="R130" t="s">
        <v>60</v>
      </c>
      <c r="S130" t="s">
        <v>29</v>
      </c>
      <c r="U130" t="s">
        <v>30</v>
      </c>
      <c r="W130" t="s">
        <v>74</v>
      </c>
      <c r="Z130" s="9" t="s">
        <v>562</v>
      </c>
      <c r="AA130" t="str">
        <f t="shared" si="4"/>
        <v>0725</v>
      </c>
      <c r="AB130" t="str">
        <f t="shared" si="5"/>
        <v>2020</v>
      </c>
      <c r="AC130" t="str">
        <f t="shared" si="6"/>
        <v>31</v>
      </c>
      <c r="AD130" t="str">
        <f>VLOOKUP(AC130,OA_Lookup!$A$1:$B$229,2,FALSE)</f>
        <v>Air Force Center for Environmental Excellence (FY05 and prior)</v>
      </c>
      <c r="AE130" t="str">
        <f t="shared" si="7"/>
        <v>31-Air Force Center for Environmental Excellence (FY05 and prior)</v>
      </c>
      <c r="AF130" t="str">
        <f>VLOOKUP(D130,Month_Name!$A$1:$B$13,2,FALSE)</f>
        <v>Jan</v>
      </c>
    </row>
    <row r="131" spans="1:32" x14ac:dyDescent="0.25">
      <c r="A131" t="s">
        <v>25</v>
      </c>
      <c r="C131" t="s">
        <v>85</v>
      </c>
      <c r="D131" s="2">
        <v>43861</v>
      </c>
      <c r="G131" t="s">
        <v>81</v>
      </c>
      <c r="H131" t="s">
        <v>26</v>
      </c>
      <c r="I131" t="s">
        <v>72</v>
      </c>
      <c r="J131" t="s">
        <v>51</v>
      </c>
      <c r="K131" s="11">
        <v>0</v>
      </c>
      <c r="L131" s="1">
        <v>0</v>
      </c>
      <c r="M131" s="1">
        <v>0</v>
      </c>
      <c r="N131" s="1">
        <v>2738569.7719000001</v>
      </c>
      <c r="O131" s="1">
        <v>302709.87280000001</v>
      </c>
      <c r="P131" s="1">
        <v>99304.646699999998</v>
      </c>
      <c r="Q131" s="1">
        <v>0</v>
      </c>
      <c r="R131" t="s">
        <v>73</v>
      </c>
      <c r="S131" t="s">
        <v>29</v>
      </c>
      <c r="U131" t="s">
        <v>53</v>
      </c>
      <c r="W131" t="s">
        <v>74</v>
      </c>
      <c r="Z131" s="9" t="s">
        <v>555</v>
      </c>
      <c r="AA131" t="str">
        <f t="shared" ref="AA131:AA194" si="8">LEFT(Z131,4)</f>
        <v>0500</v>
      </c>
      <c r="AB131" t="str">
        <f t="shared" ref="AB131:AB194" si="9">"20"&amp;RIGHT(Z131,2)</f>
        <v>2017</v>
      </c>
      <c r="AC131" t="str">
        <f t="shared" ref="AC131:AC194" si="10">MID(G131,4,2)</f>
        <v>31</v>
      </c>
      <c r="AD131" t="str">
        <f>VLOOKUP(AC131,OA_Lookup!$A$1:$B$229,2,FALSE)</f>
        <v>Air Force Center for Environmental Excellence (FY05 and prior)</v>
      </c>
      <c r="AE131" t="str">
        <f t="shared" ref="AE131:AE194" si="11">AC131&amp;"-"&amp;AD131</f>
        <v>31-Air Force Center for Environmental Excellence (FY05 and prior)</v>
      </c>
      <c r="AF131" t="str">
        <f>VLOOKUP(D131,Month_Name!$A$1:$B$13,2,FALSE)</f>
        <v>Jan</v>
      </c>
    </row>
    <row r="132" spans="1:32" x14ac:dyDescent="0.25">
      <c r="A132" t="s">
        <v>25</v>
      </c>
      <c r="C132" t="s">
        <v>85</v>
      </c>
      <c r="D132" s="2">
        <v>43861</v>
      </c>
      <c r="G132" t="s">
        <v>81</v>
      </c>
      <c r="H132" t="s">
        <v>26</v>
      </c>
      <c r="I132" t="s">
        <v>72</v>
      </c>
      <c r="J132" t="s">
        <v>51</v>
      </c>
      <c r="K132" s="11">
        <v>0</v>
      </c>
      <c r="L132" s="1">
        <v>2274588.9</v>
      </c>
      <c r="M132" s="1">
        <v>10369290.488</v>
      </c>
      <c r="N132" s="1">
        <v>7712769.2396</v>
      </c>
      <c r="O132" s="1">
        <v>7712769.2396</v>
      </c>
      <c r="P132" s="1">
        <v>5595639.2414999995</v>
      </c>
      <c r="Q132" s="1">
        <v>5432100.8260000004</v>
      </c>
      <c r="R132" t="s">
        <v>73</v>
      </c>
      <c r="S132" t="s">
        <v>29</v>
      </c>
      <c r="U132" t="s">
        <v>30</v>
      </c>
      <c r="W132" t="s">
        <v>74</v>
      </c>
      <c r="Z132" s="9" t="s">
        <v>556</v>
      </c>
      <c r="AA132" t="str">
        <f t="shared" si="8"/>
        <v>0500</v>
      </c>
      <c r="AB132" t="str">
        <f t="shared" si="9"/>
        <v>2018</v>
      </c>
      <c r="AC132" t="str">
        <f t="shared" si="10"/>
        <v>31</v>
      </c>
      <c r="AD132" t="str">
        <f>VLOOKUP(AC132,OA_Lookup!$A$1:$B$229,2,FALSE)</f>
        <v>Air Force Center for Environmental Excellence (FY05 and prior)</v>
      </c>
      <c r="AE132" t="str">
        <f t="shared" si="11"/>
        <v>31-Air Force Center for Environmental Excellence (FY05 and prior)</v>
      </c>
      <c r="AF132" t="str">
        <f>VLOOKUP(D132,Month_Name!$A$1:$B$13,2,FALSE)</f>
        <v>Jan</v>
      </c>
    </row>
    <row r="133" spans="1:32" x14ac:dyDescent="0.25">
      <c r="A133" t="s">
        <v>25</v>
      </c>
      <c r="C133" t="s">
        <v>85</v>
      </c>
      <c r="D133" s="2">
        <v>43861</v>
      </c>
      <c r="G133" t="s">
        <v>81</v>
      </c>
      <c r="H133" t="s">
        <v>37</v>
      </c>
      <c r="I133" t="s">
        <v>44</v>
      </c>
      <c r="J133" t="s">
        <v>51</v>
      </c>
      <c r="K133" s="11">
        <v>0</v>
      </c>
      <c r="L133" s="1">
        <v>0</v>
      </c>
      <c r="M133" s="1">
        <v>0</v>
      </c>
      <c r="N133" s="1">
        <v>14.618</v>
      </c>
      <c r="O133" s="1">
        <v>14.618</v>
      </c>
      <c r="P133" s="1">
        <v>14.618</v>
      </c>
      <c r="Q133" s="1">
        <v>14.618</v>
      </c>
      <c r="R133" t="s">
        <v>45</v>
      </c>
      <c r="S133" t="s">
        <v>29</v>
      </c>
      <c r="U133" t="s">
        <v>53</v>
      </c>
      <c r="W133" t="s">
        <v>74</v>
      </c>
      <c r="Z133" s="9" t="s">
        <v>557</v>
      </c>
      <c r="AA133" t="str">
        <f t="shared" si="8"/>
        <v>2035</v>
      </c>
      <c r="AB133" t="str">
        <f t="shared" si="9"/>
        <v>2019</v>
      </c>
      <c r="AC133" t="str">
        <f t="shared" si="10"/>
        <v>31</v>
      </c>
      <c r="AD133" t="str">
        <f>VLOOKUP(AC133,OA_Lookup!$A$1:$B$229,2,FALSE)</f>
        <v>Air Force Center for Environmental Excellence (FY05 and prior)</v>
      </c>
      <c r="AE133" t="str">
        <f t="shared" si="11"/>
        <v>31-Air Force Center for Environmental Excellence (FY05 and prior)</v>
      </c>
      <c r="AF133" t="str">
        <f>VLOOKUP(D133,Month_Name!$A$1:$B$13,2,FALSE)</f>
        <v>Jan</v>
      </c>
    </row>
    <row r="134" spans="1:32" x14ac:dyDescent="0.25">
      <c r="A134" t="s">
        <v>25</v>
      </c>
      <c r="C134" t="s">
        <v>85</v>
      </c>
      <c r="D134" s="2">
        <v>43861</v>
      </c>
      <c r="G134" t="s">
        <v>81</v>
      </c>
      <c r="H134" t="s">
        <v>37</v>
      </c>
      <c r="I134" t="s">
        <v>44</v>
      </c>
      <c r="J134" t="s">
        <v>51</v>
      </c>
      <c r="K134" s="11">
        <v>0</v>
      </c>
      <c r="L134" s="1">
        <v>0</v>
      </c>
      <c r="M134" s="1">
        <v>8747720.8972999994</v>
      </c>
      <c r="N134" s="1">
        <v>-7475.1634999999997</v>
      </c>
      <c r="O134" s="1">
        <v>-7475.1634999999997</v>
      </c>
      <c r="P134" s="1">
        <v>-4413.2105000000001</v>
      </c>
      <c r="Q134" s="1">
        <v>-4413.2105000000001</v>
      </c>
      <c r="R134" t="s">
        <v>45</v>
      </c>
      <c r="S134" t="s">
        <v>29</v>
      </c>
      <c r="U134" t="s">
        <v>30</v>
      </c>
      <c r="W134" t="s">
        <v>74</v>
      </c>
      <c r="Z134" s="9" t="s">
        <v>558</v>
      </c>
      <c r="AA134" t="str">
        <f t="shared" si="8"/>
        <v>2035</v>
      </c>
      <c r="AB134" t="str">
        <f t="shared" si="9"/>
        <v>2020</v>
      </c>
      <c r="AC134" t="str">
        <f t="shared" si="10"/>
        <v>31</v>
      </c>
      <c r="AD134" t="str">
        <f>VLOOKUP(AC134,OA_Lookup!$A$1:$B$229,2,FALSE)</f>
        <v>Air Force Center for Environmental Excellence (FY05 and prior)</v>
      </c>
      <c r="AE134" t="str">
        <f t="shared" si="11"/>
        <v>31-Air Force Center for Environmental Excellence (FY05 and prior)</v>
      </c>
      <c r="AF134" t="str">
        <f>VLOOKUP(D134,Month_Name!$A$1:$B$13,2,FALSE)</f>
        <v>Jan</v>
      </c>
    </row>
    <row r="135" spans="1:32" x14ac:dyDescent="0.25">
      <c r="A135" t="s">
        <v>25</v>
      </c>
      <c r="C135" t="s">
        <v>85</v>
      </c>
      <c r="D135" s="2">
        <v>43861</v>
      </c>
      <c r="G135" t="s">
        <v>81</v>
      </c>
      <c r="H135" t="s">
        <v>37</v>
      </c>
      <c r="I135" t="s">
        <v>44</v>
      </c>
      <c r="J135" t="s">
        <v>51</v>
      </c>
      <c r="K135" s="11">
        <v>0</v>
      </c>
      <c r="L135" s="1">
        <v>0</v>
      </c>
      <c r="M135" s="1">
        <v>0</v>
      </c>
      <c r="N135" s="1">
        <v>4410356.5231999997</v>
      </c>
      <c r="O135" s="1">
        <v>4410356.5231999997</v>
      </c>
      <c r="P135" s="1">
        <v>4410356.5231999997</v>
      </c>
      <c r="Q135" s="1">
        <v>5245166.6260000002</v>
      </c>
      <c r="R135" t="s">
        <v>45</v>
      </c>
      <c r="S135" t="s">
        <v>29</v>
      </c>
      <c r="U135" t="s">
        <v>54</v>
      </c>
      <c r="W135" t="s">
        <v>74</v>
      </c>
      <c r="Z135" s="9" t="s">
        <v>559</v>
      </c>
      <c r="AA135" t="str">
        <f t="shared" si="8"/>
        <v>2035</v>
      </c>
      <c r="AB135" t="str">
        <f t="shared" si="9"/>
        <v>2020</v>
      </c>
      <c r="AC135" t="str">
        <f t="shared" si="10"/>
        <v>31</v>
      </c>
      <c r="AD135" t="str">
        <f>VLOOKUP(AC135,OA_Lookup!$A$1:$B$229,2,FALSE)</f>
        <v>Air Force Center for Environmental Excellence (FY05 and prior)</v>
      </c>
      <c r="AE135" t="str">
        <f t="shared" si="11"/>
        <v>31-Air Force Center for Environmental Excellence (FY05 and prior)</v>
      </c>
      <c r="AF135" t="str">
        <f>VLOOKUP(D135,Month_Name!$A$1:$B$13,2,FALSE)</f>
        <v>Jan</v>
      </c>
    </row>
    <row r="136" spans="1:32" x14ac:dyDescent="0.25">
      <c r="A136" t="s">
        <v>25</v>
      </c>
      <c r="C136" t="s">
        <v>85</v>
      </c>
      <c r="D136" s="2">
        <v>43861</v>
      </c>
      <c r="G136" t="s">
        <v>82</v>
      </c>
      <c r="H136" t="s">
        <v>26</v>
      </c>
      <c r="I136" t="s">
        <v>27</v>
      </c>
      <c r="J136" t="s">
        <v>51</v>
      </c>
      <c r="K136" s="11">
        <v>0</v>
      </c>
      <c r="L136" s="1">
        <v>0</v>
      </c>
      <c r="M136" s="1">
        <v>0</v>
      </c>
      <c r="N136" s="1">
        <v>0</v>
      </c>
      <c r="O136" s="1">
        <v>56864.722500000003</v>
      </c>
      <c r="P136" s="1">
        <v>35816.419900000001</v>
      </c>
      <c r="Q136" s="1">
        <v>34712.250999999997</v>
      </c>
      <c r="R136" t="s">
        <v>28</v>
      </c>
      <c r="S136" t="s">
        <v>29</v>
      </c>
      <c r="U136" t="s">
        <v>53</v>
      </c>
      <c r="W136" t="s">
        <v>74</v>
      </c>
      <c r="Z136" s="9" t="s">
        <v>563</v>
      </c>
      <c r="AA136" t="str">
        <f t="shared" si="8"/>
        <v>2020</v>
      </c>
      <c r="AB136" t="str">
        <f t="shared" si="9"/>
        <v>2020</v>
      </c>
      <c r="AC136" t="str">
        <f t="shared" si="10"/>
        <v>35</v>
      </c>
      <c r="AD136" t="str">
        <f>VLOOKUP(AC136,OA_Lookup!$A$1:$B$229,2,FALSE)</f>
        <v>Military Traffic Management Command (MTMC)</v>
      </c>
      <c r="AE136" t="str">
        <f t="shared" si="11"/>
        <v>35-Military Traffic Management Command (MTMC)</v>
      </c>
      <c r="AF136" t="str">
        <f>VLOOKUP(D136,Month_Name!$A$1:$B$13,2,FALSE)</f>
        <v>Jan</v>
      </c>
    </row>
    <row r="137" spans="1:32" x14ac:dyDescent="0.25">
      <c r="A137" t="s">
        <v>25</v>
      </c>
      <c r="C137" t="s">
        <v>85</v>
      </c>
      <c r="D137" s="2">
        <v>43861</v>
      </c>
      <c r="G137" t="s">
        <v>82</v>
      </c>
      <c r="H137" t="s">
        <v>26</v>
      </c>
      <c r="I137" t="s">
        <v>27</v>
      </c>
      <c r="J137" t="s">
        <v>51</v>
      </c>
      <c r="K137" s="11">
        <v>0</v>
      </c>
      <c r="L137" s="1">
        <v>0</v>
      </c>
      <c r="M137" s="1">
        <v>1117364.9114999999</v>
      </c>
      <c r="N137" s="1">
        <v>2824.3948999999998</v>
      </c>
      <c r="O137" s="1">
        <v>2824.3948999999998</v>
      </c>
      <c r="P137" s="1">
        <v>0</v>
      </c>
      <c r="Q137" s="1">
        <v>0</v>
      </c>
      <c r="R137" t="s">
        <v>28</v>
      </c>
      <c r="S137" t="s">
        <v>29</v>
      </c>
      <c r="U137" t="s">
        <v>30</v>
      </c>
      <c r="W137" t="s">
        <v>74</v>
      </c>
      <c r="Z137" s="9" t="s">
        <v>564</v>
      </c>
      <c r="AA137" t="str">
        <f t="shared" si="8"/>
        <v>0100</v>
      </c>
      <c r="AB137" t="str">
        <f t="shared" si="9"/>
        <v>2020</v>
      </c>
      <c r="AC137" t="str">
        <f t="shared" si="10"/>
        <v>35</v>
      </c>
      <c r="AD137" t="str">
        <f>VLOOKUP(AC137,OA_Lookup!$A$1:$B$229,2,FALSE)</f>
        <v>Military Traffic Management Command (MTMC)</v>
      </c>
      <c r="AE137" t="str">
        <f t="shared" si="11"/>
        <v>35-Military Traffic Management Command (MTMC)</v>
      </c>
      <c r="AF137" t="str">
        <f>VLOOKUP(D137,Month_Name!$A$1:$B$13,2,FALSE)</f>
        <v>Jan</v>
      </c>
    </row>
    <row r="138" spans="1:32" x14ac:dyDescent="0.25">
      <c r="A138" t="s">
        <v>25</v>
      </c>
      <c r="C138" t="s">
        <v>85</v>
      </c>
      <c r="D138" s="2">
        <v>43861</v>
      </c>
      <c r="G138" t="s">
        <v>82</v>
      </c>
      <c r="H138" t="s">
        <v>26</v>
      </c>
      <c r="I138" t="s">
        <v>31</v>
      </c>
      <c r="J138" t="s">
        <v>51</v>
      </c>
      <c r="K138" s="11">
        <v>0</v>
      </c>
      <c r="L138" s="1">
        <v>0</v>
      </c>
      <c r="M138" s="1">
        <v>0</v>
      </c>
      <c r="N138" s="1">
        <v>305680.47070000001</v>
      </c>
      <c r="O138" s="1">
        <v>84133.0098</v>
      </c>
      <c r="P138" s="1">
        <v>46665.572</v>
      </c>
      <c r="Q138" s="1">
        <v>46665.572</v>
      </c>
      <c r="R138" t="s">
        <v>32</v>
      </c>
      <c r="S138" t="s">
        <v>29</v>
      </c>
      <c r="U138" t="s">
        <v>53</v>
      </c>
      <c r="W138" t="s">
        <v>74</v>
      </c>
      <c r="Z138" s="9" t="s">
        <v>565</v>
      </c>
      <c r="AA138" t="str">
        <f t="shared" si="8"/>
        <v>0100</v>
      </c>
      <c r="AB138" t="str">
        <f t="shared" si="9"/>
        <v>2020</v>
      </c>
      <c r="AC138" t="str">
        <f t="shared" si="10"/>
        <v>35</v>
      </c>
      <c r="AD138" t="str">
        <f>VLOOKUP(AC138,OA_Lookup!$A$1:$B$229,2,FALSE)</f>
        <v>Military Traffic Management Command (MTMC)</v>
      </c>
      <c r="AE138" t="str">
        <f t="shared" si="11"/>
        <v>35-Military Traffic Management Command (MTMC)</v>
      </c>
      <c r="AF138" t="str">
        <f>VLOOKUP(D138,Month_Name!$A$1:$B$13,2,FALSE)</f>
        <v>Jan</v>
      </c>
    </row>
    <row r="139" spans="1:32" x14ac:dyDescent="0.25">
      <c r="A139" t="s">
        <v>25</v>
      </c>
      <c r="C139" t="s">
        <v>85</v>
      </c>
      <c r="D139" s="2">
        <v>43861</v>
      </c>
      <c r="G139" t="s">
        <v>82</v>
      </c>
      <c r="H139" t="s">
        <v>26</v>
      </c>
      <c r="I139" t="s">
        <v>31</v>
      </c>
      <c r="J139" t="s">
        <v>51</v>
      </c>
      <c r="K139" s="11">
        <v>0</v>
      </c>
      <c r="L139" s="1">
        <v>0</v>
      </c>
      <c r="M139" s="1">
        <v>4164857.9520999999</v>
      </c>
      <c r="N139" s="1">
        <v>0</v>
      </c>
      <c r="O139" s="1">
        <v>0</v>
      </c>
      <c r="P139" s="1">
        <v>0</v>
      </c>
      <c r="Q139" s="1">
        <v>0</v>
      </c>
      <c r="R139" t="s">
        <v>32</v>
      </c>
      <c r="S139" t="s">
        <v>29</v>
      </c>
      <c r="U139" t="s">
        <v>30</v>
      </c>
      <c r="W139" t="s">
        <v>74</v>
      </c>
      <c r="Z139" s="9" t="s">
        <v>566</v>
      </c>
      <c r="AA139" t="str">
        <f t="shared" si="8"/>
        <v>2020</v>
      </c>
      <c r="AB139" t="str">
        <f t="shared" si="9"/>
        <v>2020</v>
      </c>
      <c r="AC139" t="str">
        <f t="shared" si="10"/>
        <v>35</v>
      </c>
      <c r="AD139" t="str">
        <f>VLOOKUP(AC139,OA_Lookup!$A$1:$B$229,2,FALSE)</f>
        <v>Military Traffic Management Command (MTMC)</v>
      </c>
      <c r="AE139" t="str">
        <f t="shared" si="11"/>
        <v>35-Military Traffic Management Command (MTMC)</v>
      </c>
      <c r="AF139" t="str">
        <f>VLOOKUP(D139,Month_Name!$A$1:$B$13,2,FALSE)</f>
        <v>Jan</v>
      </c>
    </row>
    <row r="140" spans="1:32" x14ac:dyDescent="0.25">
      <c r="A140" t="s">
        <v>25</v>
      </c>
      <c r="C140" t="s">
        <v>85</v>
      </c>
      <c r="D140" s="2">
        <v>43861</v>
      </c>
      <c r="G140" t="s">
        <v>82</v>
      </c>
      <c r="H140" t="s">
        <v>26</v>
      </c>
      <c r="I140" t="s">
        <v>33</v>
      </c>
      <c r="J140" t="s">
        <v>51</v>
      </c>
      <c r="K140" s="11">
        <v>0</v>
      </c>
      <c r="L140" s="1">
        <v>0</v>
      </c>
      <c r="M140" s="1">
        <v>60162.876400000001</v>
      </c>
      <c r="N140" s="1">
        <v>0</v>
      </c>
      <c r="O140" s="1">
        <v>0</v>
      </c>
      <c r="P140" s="1">
        <v>0</v>
      </c>
      <c r="Q140" s="1">
        <v>0</v>
      </c>
      <c r="R140" t="s">
        <v>34</v>
      </c>
      <c r="S140" t="s">
        <v>29</v>
      </c>
      <c r="U140" t="s">
        <v>30</v>
      </c>
      <c r="W140" t="s">
        <v>74</v>
      </c>
      <c r="Z140" s="9" t="s">
        <v>567</v>
      </c>
      <c r="AA140" t="str">
        <f t="shared" si="8"/>
        <v>2065</v>
      </c>
      <c r="AB140" t="str">
        <f t="shared" si="9"/>
        <v>2020</v>
      </c>
      <c r="AC140" t="str">
        <f t="shared" si="10"/>
        <v>35</v>
      </c>
      <c r="AD140" t="str">
        <f>VLOOKUP(AC140,OA_Lookup!$A$1:$B$229,2,FALSE)</f>
        <v>Military Traffic Management Command (MTMC)</v>
      </c>
      <c r="AE140" t="str">
        <f t="shared" si="11"/>
        <v>35-Military Traffic Management Command (MTMC)</v>
      </c>
      <c r="AF140" t="str">
        <f>VLOOKUP(D140,Month_Name!$A$1:$B$13,2,FALSE)</f>
        <v>Jan</v>
      </c>
    </row>
    <row r="141" spans="1:32" x14ac:dyDescent="0.25">
      <c r="A141" t="s">
        <v>25</v>
      </c>
      <c r="C141" t="s">
        <v>85</v>
      </c>
      <c r="D141" s="2">
        <v>43861</v>
      </c>
      <c r="G141" t="s">
        <v>82</v>
      </c>
      <c r="H141" t="s">
        <v>26</v>
      </c>
      <c r="I141" t="s">
        <v>33</v>
      </c>
      <c r="J141" t="s">
        <v>51</v>
      </c>
      <c r="K141" s="11">
        <v>0</v>
      </c>
      <c r="L141" s="1">
        <v>0</v>
      </c>
      <c r="M141" s="1">
        <v>0</v>
      </c>
      <c r="N141" s="1">
        <v>-7351.8807999999999</v>
      </c>
      <c r="O141" s="1">
        <v>-7351.8807999999999</v>
      </c>
      <c r="P141" s="1">
        <v>-7351.8807999999999</v>
      </c>
      <c r="Q141" s="1">
        <v>-7351.8807999999999</v>
      </c>
      <c r="R141" t="s">
        <v>34</v>
      </c>
      <c r="S141" t="s">
        <v>29</v>
      </c>
      <c r="U141" t="s">
        <v>54</v>
      </c>
      <c r="W141" t="s">
        <v>74</v>
      </c>
      <c r="Z141" s="9" t="s">
        <v>568</v>
      </c>
      <c r="AA141" t="str">
        <f t="shared" si="8"/>
        <v>2020</v>
      </c>
      <c r="AB141" t="str">
        <f t="shared" si="9"/>
        <v>2020</v>
      </c>
      <c r="AC141" t="str">
        <f t="shared" si="10"/>
        <v>35</v>
      </c>
      <c r="AD141" t="str">
        <f>VLOOKUP(AC141,OA_Lookup!$A$1:$B$229,2,FALSE)</f>
        <v>Military Traffic Management Command (MTMC)</v>
      </c>
      <c r="AE141" t="str">
        <f t="shared" si="11"/>
        <v>35-Military Traffic Management Command (MTMC)</v>
      </c>
      <c r="AF141" t="str">
        <f>VLOOKUP(D141,Month_Name!$A$1:$B$13,2,FALSE)</f>
        <v>Jan</v>
      </c>
    </row>
    <row r="142" spans="1:32" x14ac:dyDescent="0.25">
      <c r="A142" t="s">
        <v>25</v>
      </c>
      <c r="C142" t="s">
        <v>85</v>
      </c>
      <c r="D142" s="2">
        <v>43861</v>
      </c>
      <c r="G142" t="s">
        <v>82</v>
      </c>
      <c r="H142" t="s">
        <v>37</v>
      </c>
      <c r="I142" t="s">
        <v>40</v>
      </c>
      <c r="J142" t="s">
        <v>51</v>
      </c>
      <c r="K142" s="11">
        <v>0</v>
      </c>
      <c r="L142" s="1">
        <v>0</v>
      </c>
      <c r="M142" s="1">
        <v>314499.83279999997</v>
      </c>
      <c r="N142" s="1">
        <v>0</v>
      </c>
      <c r="O142" s="1">
        <v>0</v>
      </c>
      <c r="P142" s="1">
        <v>0</v>
      </c>
      <c r="Q142" s="1">
        <v>0</v>
      </c>
      <c r="R142" t="s">
        <v>41</v>
      </c>
      <c r="S142" t="s">
        <v>29</v>
      </c>
      <c r="U142" t="s">
        <v>30</v>
      </c>
      <c r="W142" t="s">
        <v>74</v>
      </c>
      <c r="Z142" s="9" t="s">
        <v>560</v>
      </c>
      <c r="AA142" t="str">
        <f t="shared" si="8"/>
        <v>2020</v>
      </c>
      <c r="AB142" t="str">
        <f t="shared" si="9"/>
        <v>2020</v>
      </c>
      <c r="AC142" t="str">
        <f t="shared" si="10"/>
        <v>35</v>
      </c>
      <c r="AD142" t="str">
        <f>VLOOKUP(AC142,OA_Lookup!$A$1:$B$229,2,FALSE)</f>
        <v>Military Traffic Management Command (MTMC)</v>
      </c>
      <c r="AE142" t="str">
        <f t="shared" si="11"/>
        <v>35-Military Traffic Management Command (MTMC)</v>
      </c>
      <c r="AF142" t="str">
        <f>VLOOKUP(D142,Month_Name!$A$1:$B$13,2,FALSE)</f>
        <v>Jan</v>
      </c>
    </row>
    <row r="143" spans="1:32" x14ac:dyDescent="0.25">
      <c r="A143" t="s">
        <v>25</v>
      </c>
      <c r="C143" t="s">
        <v>85</v>
      </c>
      <c r="D143" s="2">
        <v>43861</v>
      </c>
      <c r="G143" t="s">
        <v>82</v>
      </c>
      <c r="H143" t="s">
        <v>37</v>
      </c>
      <c r="I143" t="s">
        <v>40</v>
      </c>
      <c r="J143" t="s">
        <v>51</v>
      </c>
      <c r="K143" s="11">
        <v>0</v>
      </c>
      <c r="L143" s="1">
        <v>0</v>
      </c>
      <c r="M143" s="1">
        <v>0</v>
      </c>
      <c r="N143" s="1">
        <v>19231.732599999999</v>
      </c>
      <c r="O143" s="1">
        <v>19231.732599999999</v>
      </c>
      <c r="P143" s="1">
        <v>19231.732599999999</v>
      </c>
      <c r="Q143" s="1">
        <v>22674.444200000002</v>
      </c>
      <c r="R143" t="s">
        <v>41</v>
      </c>
      <c r="S143" t="s">
        <v>29</v>
      </c>
      <c r="U143" t="s">
        <v>54</v>
      </c>
      <c r="W143" t="s">
        <v>74</v>
      </c>
      <c r="Z143" s="9" t="s">
        <v>561</v>
      </c>
      <c r="AA143" t="str">
        <f t="shared" si="8"/>
        <v>2020</v>
      </c>
      <c r="AB143" t="str">
        <f t="shared" si="9"/>
        <v>2020</v>
      </c>
      <c r="AC143" t="str">
        <f t="shared" si="10"/>
        <v>35</v>
      </c>
      <c r="AD143" t="str">
        <f>VLOOKUP(AC143,OA_Lookup!$A$1:$B$229,2,FALSE)</f>
        <v>Military Traffic Management Command (MTMC)</v>
      </c>
      <c r="AE143" t="str">
        <f t="shared" si="11"/>
        <v>35-Military Traffic Management Command (MTMC)</v>
      </c>
      <c r="AF143" t="str">
        <f>VLOOKUP(D143,Month_Name!$A$1:$B$13,2,FALSE)</f>
        <v>Jan</v>
      </c>
    </row>
    <row r="144" spans="1:32" x14ac:dyDescent="0.25">
      <c r="A144" t="s">
        <v>25</v>
      </c>
      <c r="C144" t="s">
        <v>85</v>
      </c>
      <c r="D144" s="2">
        <v>43861</v>
      </c>
      <c r="G144" t="s">
        <v>82</v>
      </c>
      <c r="H144" t="s">
        <v>37</v>
      </c>
      <c r="I144" t="s">
        <v>44</v>
      </c>
      <c r="J144" t="s">
        <v>51</v>
      </c>
      <c r="K144" s="11">
        <v>0</v>
      </c>
      <c r="L144" s="1">
        <v>0</v>
      </c>
      <c r="M144" s="1">
        <v>567964.43130000005</v>
      </c>
      <c r="N144" s="1">
        <v>0</v>
      </c>
      <c r="O144" s="1">
        <v>0</v>
      </c>
      <c r="P144" s="1">
        <v>0</v>
      </c>
      <c r="Q144" s="1">
        <v>0</v>
      </c>
      <c r="R144" t="s">
        <v>45</v>
      </c>
      <c r="S144" t="s">
        <v>29</v>
      </c>
      <c r="U144" t="s">
        <v>30</v>
      </c>
      <c r="W144" t="s">
        <v>74</v>
      </c>
      <c r="Z144" s="9" t="s">
        <v>562</v>
      </c>
      <c r="AA144" t="str">
        <f t="shared" si="8"/>
        <v>0725</v>
      </c>
      <c r="AB144" t="str">
        <f t="shared" si="9"/>
        <v>2020</v>
      </c>
      <c r="AC144" t="str">
        <f t="shared" si="10"/>
        <v>35</v>
      </c>
      <c r="AD144" t="str">
        <f>VLOOKUP(AC144,OA_Lookup!$A$1:$B$229,2,FALSE)</f>
        <v>Military Traffic Management Command (MTMC)</v>
      </c>
      <c r="AE144" t="str">
        <f t="shared" si="11"/>
        <v>35-Military Traffic Management Command (MTMC)</v>
      </c>
      <c r="AF144" t="str">
        <f>VLOOKUP(D144,Month_Name!$A$1:$B$13,2,FALSE)</f>
        <v>Jan</v>
      </c>
    </row>
    <row r="145" spans="1:32" x14ac:dyDescent="0.25">
      <c r="A145" t="s">
        <v>25</v>
      </c>
      <c r="C145" t="s">
        <v>85</v>
      </c>
      <c r="D145" s="2">
        <v>43861</v>
      </c>
      <c r="G145" t="s">
        <v>82</v>
      </c>
      <c r="H145" t="s">
        <v>37</v>
      </c>
      <c r="I145" t="s">
        <v>44</v>
      </c>
      <c r="J145" t="s">
        <v>51</v>
      </c>
      <c r="K145" s="11">
        <v>0</v>
      </c>
      <c r="L145" s="1">
        <v>0</v>
      </c>
      <c r="M145" s="1">
        <v>0</v>
      </c>
      <c r="N145" s="1">
        <v>120045.85709999999</v>
      </c>
      <c r="O145" s="1">
        <v>120045.85709999999</v>
      </c>
      <c r="P145" s="1">
        <v>120045.85709999999</v>
      </c>
      <c r="Q145" s="1">
        <v>140428.09179999999</v>
      </c>
      <c r="R145" t="s">
        <v>45</v>
      </c>
      <c r="S145" t="s">
        <v>29</v>
      </c>
      <c r="U145" t="s">
        <v>54</v>
      </c>
      <c r="W145" t="s">
        <v>74</v>
      </c>
      <c r="Z145" s="9" t="s">
        <v>555</v>
      </c>
      <c r="AA145" t="str">
        <f t="shared" si="8"/>
        <v>0500</v>
      </c>
      <c r="AB145" t="str">
        <f t="shared" si="9"/>
        <v>2017</v>
      </c>
      <c r="AC145" t="str">
        <f t="shared" si="10"/>
        <v>35</v>
      </c>
      <c r="AD145" t="str">
        <f>VLOOKUP(AC145,OA_Lookup!$A$1:$B$229,2,FALSE)</f>
        <v>Military Traffic Management Command (MTMC)</v>
      </c>
      <c r="AE145" t="str">
        <f t="shared" si="11"/>
        <v>35-Military Traffic Management Command (MTMC)</v>
      </c>
      <c r="AF145" t="str">
        <f>VLOOKUP(D145,Month_Name!$A$1:$B$13,2,FALSE)</f>
        <v>Jan</v>
      </c>
    </row>
    <row r="146" spans="1:32" x14ac:dyDescent="0.25">
      <c r="A146" t="s">
        <v>25</v>
      </c>
      <c r="C146" t="s">
        <v>86</v>
      </c>
      <c r="D146" s="2">
        <v>43890</v>
      </c>
      <c r="G146" t="s">
        <v>79</v>
      </c>
      <c r="H146" t="s">
        <v>58</v>
      </c>
      <c r="I146" t="s">
        <v>59</v>
      </c>
      <c r="J146" t="s">
        <v>51</v>
      </c>
      <c r="K146" s="11">
        <v>0</v>
      </c>
      <c r="L146" s="1">
        <v>0</v>
      </c>
      <c r="M146" s="1">
        <v>67228.833700000003</v>
      </c>
      <c r="N146" s="1">
        <v>0</v>
      </c>
      <c r="O146" s="1">
        <v>0</v>
      </c>
      <c r="P146" s="1">
        <v>0</v>
      </c>
      <c r="Q146" s="1">
        <v>0</v>
      </c>
      <c r="R146" t="s">
        <v>60</v>
      </c>
      <c r="S146" t="s">
        <v>29</v>
      </c>
      <c r="U146" t="s">
        <v>30</v>
      </c>
      <c r="W146" t="s">
        <v>74</v>
      </c>
      <c r="Z146" s="9" t="s">
        <v>556</v>
      </c>
      <c r="AA146" t="str">
        <f t="shared" si="8"/>
        <v>0500</v>
      </c>
      <c r="AB146" t="str">
        <f t="shared" si="9"/>
        <v>2018</v>
      </c>
      <c r="AC146" t="str">
        <f t="shared" si="10"/>
        <v>8</v>
      </c>
      <c r="AD146" t="str">
        <f>VLOOKUP(AC146,OA_Lookup!$A$1:$B$229,2,FALSE)</f>
        <v>Army Corps of Engineers (COE)</v>
      </c>
      <c r="AE146" t="str">
        <f t="shared" si="11"/>
        <v>8-Army Corps of Engineers (COE)</v>
      </c>
      <c r="AF146" t="str">
        <f>VLOOKUP(D146,Month_Name!$A$1:$B$13,2,FALSE)</f>
        <v>Feb</v>
      </c>
    </row>
    <row r="147" spans="1:32" x14ac:dyDescent="0.25">
      <c r="A147" t="s">
        <v>25</v>
      </c>
      <c r="C147" t="s">
        <v>86</v>
      </c>
      <c r="D147" s="2">
        <v>43890</v>
      </c>
      <c r="G147" t="s">
        <v>79</v>
      </c>
      <c r="H147" t="s">
        <v>26</v>
      </c>
      <c r="I147" t="s">
        <v>72</v>
      </c>
      <c r="J147" t="s">
        <v>51</v>
      </c>
      <c r="K147" s="11">
        <v>0</v>
      </c>
      <c r="L147" s="1">
        <v>0</v>
      </c>
      <c r="M147" s="1">
        <v>0</v>
      </c>
      <c r="N147" s="1">
        <v>228975.28260000001</v>
      </c>
      <c r="O147" s="1">
        <v>0</v>
      </c>
      <c r="P147" s="1">
        <v>0</v>
      </c>
      <c r="Q147" s="1">
        <v>0</v>
      </c>
      <c r="R147" t="s">
        <v>73</v>
      </c>
      <c r="S147" t="s">
        <v>29</v>
      </c>
      <c r="U147" t="s">
        <v>53</v>
      </c>
      <c r="W147" t="s">
        <v>74</v>
      </c>
      <c r="Z147" s="9" t="s">
        <v>557</v>
      </c>
      <c r="AA147" t="str">
        <f t="shared" si="8"/>
        <v>2035</v>
      </c>
      <c r="AB147" t="str">
        <f t="shared" si="9"/>
        <v>2019</v>
      </c>
      <c r="AC147" t="str">
        <f t="shared" si="10"/>
        <v>8</v>
      </c>
      <c r="AD147" t="str">
        <f>VLOOKUP(AC147,OA_Lookup!$A$1:$B$229,2,FALSE)</f>
        <v>Army Corps of Engineers (COE)</v>
      </c>
      <c r="AE147" t="str">
        <f t="shared" si="11"/>
        <v>8-Army Corps of Engineers (COE)</v>
      </c>
      <c r="AF147" t="str">
        <f>VLOOKUP(D147,Month_Name!$A$1:$B$13,2,FALSE)</f>
        <v>Feb</v>
      </c>
    </row>
    <row r="148" spans="1:32" x14ac:dyDescent="0.25">
      <c r="A148" t="s">
        <v>25</v>
      </c>
      <c r="C148" t="s">
        <v>86</v>
      </c>
      <c r="D148" s="2">
        <v>43890</v>
      </c>
      <c r="G148" t="s">
        <v>79</v>
      </c>
      <c r="H148" t="s">
        <v>26</v>
      </c>
      <c r="I148" t="s">
        <v>72</v>
      </c>
      <c r="J148" t="s">
        <v>51</v>
      </c>
      <c r="K148" s="11">
        <v>0</v>
      </c>
      <c r="L148" s="1">
        <v>282049.02360000001</v>
      </c>
      <c r="M148" s="1">
        <v>228975.28260000001</v>
      </c>
      <c r="N148" s="1">
        <v>0</v>
      </c>
      <c r="O148" s="1">
        <v>0</v>
      </c>
      <c r="P148" s="1">
        <v>0</v>
      </c>
      <c r="Q148" s="1">
        <v>0</v>
      </c>
      <c r="R148" t="s">
        <v>73</v>
      </c>
      <c r="S148" t="s">
        <v>29</v>
      </c>
      <c r="U148" t="s">
        <v>30</v>
      </c>
      <c r="W148" t="s">
        <v>74</v>
      </c>
      <c r="Z148" s="9" t="s">
        <v>558</v>
      </c>
      <c r="AA148" t="str">
        <f t="shared" si="8"/>
        <v>2035</v>
      </c>
      <c r="AB148" t="str">
        <f t="shared" si="9"/>
        <v>2020</v>
      </c>
      <c r="AC148" t="str">
        <f t="shared" si="10"/>
        <v>8</v>
      </c>
      <c r="AD148" t="str">
        <f>VLOOKUP(AC148,OA_Lookup!$A$1:$B$229,2,FALSE)</f>
        <v>Army Corps of Engineers (COE)</v>
      </c>
      <c r="AE148" t="str">
        <f t="shared" si="11"/>
        <v>8-Army Corps of Engineers (COE)</v>
      </c>
      <c r="AF148" t="str">
        <f>VLOOKUP(D148,Month_Name!$A$1:$B$13,2,FALSE)</f>
        <v>Feb</v>
      </c>
    </row>
    <row r="149" spans="1:32" x14ac:dyDescent="0.25">
      <c r="A149" t="s">
        <v>25</v>
      </c>
      <c r="C149" t="s">
        <v>86</v>
      </c>
      <c r="D149" s="2">
        <v>43890</v>
      </c>
      <c r="G149" t="s">
        <v>79</v>
      </c>
      <c r="H149" t="s">
        <v>26</v>
      </c>
      <c r="I149" t="s">
        <v>31</v>
      </c>
      <c r="J149" t="s">
        <v>51</v>
      </c>
      <c r="K149" s="11">
        <v>0</v>
      </c>
      <c r="L149" s="1">
        <v>0</v>
      </c>
      <c r="M149" s="1">
        <v>0</v>
      </c>
      <c r="N149" s="1">
        <v>5976.8613999999998</v>
      </c>
      <c r="O149" s="1">
        <v>5976.8613999999998</v>
      </c>
      <c r="P149" s="1">
        <v>0</v>
      </c>
      <c r="Q149" s="1">
        <v>0</v>
      </c>
      <c r="R149" t="s">
        <v>32</v>
      </c>
      <c r="S149" t="s">
        <v>52</v>
      </c>
      <c r="U149" t="s">
        <v>53</v>
      </c>
      <c r="W149" t="s">
        <v>74</v>
      </c>
      <c r="Z149" s="9" t="s">
        <v>559</v>
      </c>
      <c r="AA149" t="str">
        <f t="shared" si="8"/>
        <v>2035</v>
      </c>
      <c r="AB149" t="str">
        <f t="shared" si="9"/>
        <v>2020</v>
      </c>
      <c r="AC149" t="str">
        <f t="shared" si="10"/>
        <v>8</v>
      </c>
      <c r="AD149" t="str">
        <f>VLOOKUP(AC149,OA_Lookup!$A$1:$B$229,2,FALSE)</f>
        <v>Army Corps of Engineers (COE)</v>
      </c>
      <c r="AE149" t="str">
        <f t="shared" si="11"/>
        <v>8-Army Corps of Engineers (COE)</v>
      </c>
      <c r="AF149" t="str">
        <f>VLOOKUP(D149,Month_Name!$A$1:$B$13,2,FALSE)</f>
        <v>Feb</v>
      </c>
    </row>
    <row r="150" spans="1:32" x14ac:dyDescent="0.25">
      <c r="A150" t="s">
        <v>25</v>
      </c>
      <c r="C150" t="s">
        <v>86</v>
      </c>
      <c r="D150" s="2">
        <v>43890</v>
      </c>
      <c r="G150" t="s">
        <v>79</v>
      </c>
      <c r="H150" t="s">
        <v>26</v>
      </c>
      <c r="I150" t="s">
        <v>31</v>
      </c>
      <c r="J150" t="s">
        <v>51</v>
      </c>
      <c r="K150" s="1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122.2895</v>
      </c>
      <c r="Q150" s="1">
        <v>19.235399999999998</v>
      </c>
      <c r="R150" t="s">
        <v>32</v>
      </c>
      <c r="S150" t="s">
        <v>52</v>
      </c>
      <c r="U150" t="s">
        <v>30</v>
      </c>
      <c r="W150" t="s">
        <v>74</v>
      </c>
      <c r="Z150" s="9" t="s">
        <v>563</v>
      </c>
      <c r="AA150" t="str">
        <f t="shared" si="8"/>
        <v>2020</v>
      </c>
      <c r="AB150" t="str">
        <f t="shared" si="9"/>
        <v>2020</v>
      </c>
      <c r="AC150" t="str">
        <f t="shared" si="10"/>
        <v>8</v>
      </c>
      <c r="AD150" t="str">
        <f>VLOOKUP(AC150,OA_Lookup!$A$1:$B$229,2,FALSE)</f>
        <v>Army Corps of Engineers (COE)</v>
      </c>
      <c r="AE150" t="str">
        <f t="shared" si="11"/>
        <v>8-Army Corps of Engineers (COE)</v>
      </c>
      <c r="AF150" t="str">
        <f>VLOOKUP(D150,Month_Name!$A$1:$B$13,2,FALSE)</f>
        <v>Feb</v>
      </c>
    </row>
    <row r="151" spans="1:32" x14ac:dyDescent="0.25">
      <c r="A151" t="s">
        <v>25</v>
      </c>
      <c r="C151" t="s">
        <v>86</v>
      </c>
      <c r="D151" s="2">
        <v>43890</v>
      </c>
      <c r="G151" t="s">
        <v>79</v>
      </c>
      <c r="H151" t="s">
        <v>26</v>
      </c>
      <c r="I151" t="s">
        <v>33</v>
      </c>
      <c r="J151" t="s">
        <v>51</v>
      </c>
      <c r="K151" s="11">
        <v>0</v>
      </c>
      <c r="L151" s="1">
        <v>73241.762600000002</v>
      </c>
      <c r="M151" s="1">
        <v>59086.669800000003</v>
      </c>
      <c r="N151" s="1">
        <v>-5264.9151000000002</v>
      </c>
      <c r="O151" s="1">
        <v>-5264.9151000000002</v>
      </c>
      <c r="P151" s="1">
        <v>-5264.9151000000002</v>
      </c>
      <c r="Q151" s="1">
        <v>-5264.9151000000002</v>
      </c>
      <c r="R151" t="s">
        <v>34</v>
      </c>
      <c r="S151" t="s">
        <v>29</v>
      </c>
      <c r="U151" t="s">
        <v>30</v>
      </c>
      <c r="W151" t="s">
        <v>74</v>
      </c>
      <c r="Z151" s="9" t="s">
        <v>564</v>
      </c>
      <c r="AA151" t="str">
        <f t="shared" si="8"/>
        <v>0100</v>
      </c>
      <c r="AB151" t="str">
        <f t="shared" si="9"/>
        <v>2020</v>
      </c>
      <c r="AC151" t="str">
        <f t="shared" si="10"/>
        <v>8</v>
      </c>
      <c r="AD151" t="str">
        <f>VLOOKUP(AC151,OA_Lookup!$A$1:$B$229,2,FALSE)</f>
        <v>Army Corps of Engineers (COE)</v>
      </c>
      <c r="AE151" t="str">
        <f t="shared" si="11"/>
        <v>8-Army Corps of Engineers (COE)</v>
      </c>
      <c r="AF151" t="str">
        <f>VLOOKUP(D151,Month_Name!$A$1:$B$13,2,FALSE)</f>
        <v>Feb</v>
      </c>
    </row>
    <row r="152" spans="1:32" x14ac:dyDescent="0.25">
      <c r="A152" t="s">
        <v>25</v>
      </c>
      <c r="C152" t="s">
        <v>86</v>
      </c>
      <c r="D152" s="2">
        <v>43890</v>
      </c>
      <c r="G152" t="s">
        <v>79</v>
      </c>
      <c r="H152" t="s">
        <v>26</v>
      </c>
      <c r="I152" t="s">
        <v>33</v>
      </c>
      <c r="J152" t="s">
        <v>51</v>
      </c>
      <c r="K152" s="11">
        <v>0</v>
      </c>
      <c r="L152" s="1">
        <v>0</v>
      </c>
      <c r="M152" s="1">
        <v>0</v>
      </c>
      <c r="N152" s="1">
        <v>12937.770699999999</v>
      </c>
      <c r="O152" s="1">
        <v>12937.770699999999</v>
      </c>
      <c r="P152" s="1">
        <v>12937.770699999999</v>
      </c>
      <c r="Q152" s="1">
        <v>8583.3734999999997</v>
      </c>
      <c r="R152" t="s">
        <v>34</v>
      </c>
      <c r="S152" t="s">
        <v>29</v>
      </c>
      <c r="U152" t="s">
        <v>54</v>
      </c>
      <c r="W152" t="s">
        <v>74</v>
      </c>
      <c r="Z152" s="9" t="s">
        <v>565</v>
      </c>
      <c r="AA152" t="str">
        <f t="shared" si="8"/>
        <v>0100</v>
      </c>
      <c r="AB152" t="str">
        <f t="shared" si="9"/>
        <v>2020</v>
      </c>
      <c r="AC152" t="str">
        <f t="shared" si="10"/>
        <v>8</v>
      </c>
      <c r="AD152" t="str">
        <f>VLOOKUP(AC152,OA_Lookup!$A$1:$B$229,2,FALSE)</f>
        <v>Army Corps of Engineers (COE)</v>
      </c>
      <c r="AE152" t="str">
        <f t="shared" si="11"/>
        <v>8-Army Corps of Engineers (COE)</v>
      </c>
      <c r="AF152" t="str">
        <f>VLOOKUP(D152,Month_Name!$A$1:$B$13,2,FALSE)</f>
        <v>Feb</v>
      </c>
    </row>
    <row r="153" spans="1:32" x14ac:dyDescent="0.25">
      <c r="A153" t="s">
        <v>25</v>
      </c>
      <c r="C153" t="s">
        <v>86</v>
      </c>
      <c r="D153" s="2">
        <v>43890</v>
      </c>
      <c r="G153" t="s">
        <v>79</v>
      </c>
      <c r="H153" t="s">
        <v>26</v>
      </c>
      <c r="I153" t="s">
        <v>77</v>
      </c>
      <c r="J153" t="s">
        <v>51</v>
      </c>
      <c r="K153" s="11">
        <v>0</v>
      </c>
      <c r="L153" s="1">
        <v>0</v>
      </c>
      <c r="M153" s="1">
        <v>0</v>
      </c>
      <c r="N153" s="1">
        <v>174066.93400000001</v>
      </c>
      <c r="O153" s="1">
        <v>310132.2279</v>
      </c>
      <c r="P153" s="1">
        <v>1895.4908</v>
      </c>
      <c r="Q153" s="1">
        <v>1895.4908</v>
      </c>
      <c r="R153" t="s">
        <v>78</v>
      </c>
      <c r="S153" t="s">
        <v>52</v>
      </c>
      <c r="U153" t="s">
        <v>53</v>
      </c>
      <c r="W153" t="s">
        <v>74</v>
      </c>
      <c r="Z153" s="9" t="s">
        <v>566</v>
      </c>
      <c r="AA153" t="str">
        <f t="shared" si="8"/>
        <v>2020</v>
      </c>
      <c r="AB153" t="str">
        <f t="shared" si="9"/>
        <v>2020</v>
      </c>
      <c r="AC153" t="str">
        <f t="shared" si="10"/>
        <v>8</v>
      </c>
      <c r="AD153" t="str">
        <f>VLOOKUP(AC153,OA_Lookup!$A$1:$B$229,2,FALSE)</f>
        <v>Army Corps of Engineers (COE)</v>
      </c>
      <c r="AE153" t="str">
        <f t="shared" si="11"/>
        <v>8-Army Corps of Engineers (COE)</v>
      </c>
      <c r="AF153" t="str">
        <f>VLOOKUP(D153,Month_Name!$A$1:$B$13,2,FALSE)</f>
        <v>Feb</v>
      </c>
    </row>
    <row r="154" spans="1:32" x14ac:dyDescent="0.25">
      <c r="A154" t="s">
        <v>25</v>
      </c>
      <c r="C154" t="s">
        <v>86</v>
      </c>
      <c r="D154" s="2">
        <v>43890</v>
      </c>
      <c r="G154" t="s">
        <v>79</v>
      </c>
      <c r="H154" t="s">
        <v>37</v>
      </c>
      <c r="I154" t="s">
        <v>56</v>
      </c>
      <c r="J154" t="s">
        <v>51</v>
      </c>
      <c r="K154" s="11">
        <v>0</v>
      </c>
      <c r="L154" s="1">
        <v>0</v>
      </c>
      <c r="M154" s="1">
        <v>0</v>
      </c>
      <c r="N154" s="1">
        <v>64955.465499999998</v>
      </c>
      <c r="O154" s="1">
        <v>64955.465499999998</v>
      </c>
      <c r="P154" s="1">
        <v>64955.465499999998</v>
      </c>
      <c r="Q154" s="1">
        <v>66054.319399999993</v>
      </c>
      <c r="R154" t="s">
        <v>57</v>
      </c>
      <c r="S154" t="s">
        <v>29</v>
      </c>
      <c r="U154" t="s">
        <v>54</v>
      </c>
      <c r="W154" t="s">
        <v>74</v>
      </c>
      <c r="Z154" s="9" t="s">
        <v>567</v>
      </c>
      <c r="AA154" t="str">
        <f t="shared" si="8"/>
        <v>2065</v>
      </c>
      <c r="AB154" t="str">
        <f t="shared" si="9"/>
        <v>2020</v>
      </c>
      <c r="AC154" t="str">
        <f t="shared" si="10"/>
        <v>8</v>
      </c>
      <c r="AD154" t="str">
        <f>VLOOKUP(AC154,OA_Lookup!$A$1:$B$229,2,FALSE)</f>
        <v>Army Corps of Engineers (COE)</v>
      </c>
      <c r="AE154" t="str">
        <f t="shared" si="11"/>
        <v>8-Army Corps of Engineers (COE)</v>
      </c>
      <c r="AF154" t="str">
        <f>VLOOKUP(D154,Month_Name!$A$1:$B$13,2,FALSE)</f>
        <v>Feb</v>
      </c>
    </row>
    <row r="155" spans="1:32" x14ac:dyDescent="0.25">
      <c r="A155" t="s">
        <v>25</v>
      </c>
      <c r="C155" t="s">
        <v>86</v>
      </c>
      <c r="D155" s="2">
        <v>43890</v>
      </c>
      <c r="G155" t="s">
        <v>79</v>
      </c>
      <c r="H155" t="s">
        <v>37</v>
      </c>
      <c r="I155" t="s">
        <v>44</v>
      </c>
      <c r="J155" t="s">
        <v>51</v>
      </c>
      <c r="K155" s="1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t="s">
        <v>45</v>
      </c>
      <c r="S155" t="s">
        <v>29</v>
      </c>
      <c r="U155" t="s">
        <v>30</v>
      </c>
      <c r="W155" t="s">
        <v>74</v>
      </c>
      <c r="Z155" s="9" t="s">
        <v>568</v>
      </c>
      <c r="AA155" t="str">
        <f t="shared" si="8"/>
        <v>2020</v>
      </c>
      <c r="AB155" t="str">
        <f t="shared" si="9"/>
        <v>2020</v>
      </c>
      <c r="AC155" t="str">
        <f t="shared" si="10"/>
        <v>8</v>
      </c>
      <c r="AD155" t="str">
        <f>VLOOKUP(AC155,OA_Lookup!$A$1:$B$229,2,FALSE)</f>
        <v>Army Corps of Engineers (COE)</v>
      </c>
      <c r="AE155" t="str">
        <f t="shared" si="11"/>
        <v>8-Army Corps of Engineers (COE)</v>
      </c>
      <c r="AF155" t="str">
        <f>VLOOKUP(D155,Month_Name!$A$1:$B$13,2,FALSE)</f>
        <v>Feb</v>
      </c>
    </row>
    <row r="156" spans="1:32" x14ac:dyDescent="0.25">
      <c r="A156" t="s">
        <v>25</v>
      </c>
      <c r="C156" t="s">
        <v>86</v>
      </c>
      <c r="D156" s="2">
        <v>43890</v>
      </c>
      <c r="G156" t="s">
        <v>79</v>
      </c>
      <c r="H156" t="s">
        <v>37</v>
      </c>
      <c r="I156" t="s">
        <v>44</v>
      </c>
      <c r="J156" t="s">
        <v>51</v>
      </c>
      <c r="K156" s="11">
        <v>0</v>
      </c>
      <c r="L156" s="1">
        <v>0</v>
      </c>
      <c r="M156" s="1">
        <v>0</v>
      </c>
      <c r="N156" s="1">
        <v>2538137.2212</v>
      </c>
      <c r="O156" s="1">
        <v>2538137.2212</v>
      </c>
      <c r="P156" s="1">
        <v>2538137.2212</v>
      </c>
      <c r="Q156" s="1">
        <v>2551259.7036000001</v>
      </c>
      <c r="R156" t="s">
        <v>45</v>
      </c>
      <c r="S156" t="s">
        <v>29</v>
      </c>
      <c r="U156" t="s">
        <v>54</v>
      </c>
      <c r="W156" t="s">
        <v>74</v>
      </c>
      <c r="Z156" s="9" t="s">
        <v>560</v>
      </c>
      <c r="AA156" t="str">
        <f t="shared" si="8"/>
        <v>2020</v>
      </c>
      <c r="AB156" t="str">
        <f t="shared" si="9"/>
        <v>2020</v>
      </c>
      <c r="AC156" t="str">
        <f t="shared" si="10"/>
        <v>8</v>
      </c>
      <c r="AD156" t="str">
        <f>VLOOKUP(AC156,OA_Lookup!$A$1:$B$229,2,FALSE)</f>
        <v>Army Corps of Engineers (COE)</v>
      </c>
      <c r="AE156" t="str">
        <f t="shared" si="11"/>
        <v>8-Army Corps of Engineers (COE)</v>
      </c>
      <c r="AF156" t="str">
        <f>VLOOKUP(D156,Month_Name!$A$1:$B$13,2,FALSE)</f>
        <v>Feb</v>
      </c>
    </row>
    <row r="157" spans="1:32" x14ac:dyDescent="0.25">
      <c r="A157" t="s">
        <v>25</v>
      </c>
      <c r="C157" t="s">
        <v>86</v>
      </c>
      <c r="D157" s="2">
        <v>43890</v>
      </c>
      <c r="G157" t="s">
        <v>80</v>
      </c>
      <c r="H157" t="s">
        <v>26</v>
      </c>
      <c r="I157" t="s">
        <v>33</v>
      </c>
      <c r="J157" t="s">
        <v>51</v>
      </c>
      <c r="K157" s="11">
        <v>0</v>
      </c>
      <c r="L157" s="1">
        <v>0</v>
      </c>
      <c r="M157" s="1">
        <v>0</v>
      </c>
      <c r="N157" s="1">
        <v>5317067.5184000004</v>
      </c>
      <c r="O157" s="1">
        <v>3523058.3330999999</v>
      </c>
      <c r="P157" s="1">
        <v>365578.46370000002</v>
      </c>
      <c r="Q157" s="1">
        <v>377116.23249999998</v>
      </c>
      <c r="R157" t="s">
        <v>34</v>
      </c>
      <c r="S157" t="s">
        <v>29</v>
      </c>
      <c r="U157" t="s">
        <v>53</v>
      </c>
      <c r="W157" t="s">
        <v>74</v>
      </c>
      <c r="Z157" s="9" t="s">
        <v>561</v>
      </c>
      <c r="AA157" t="str">
        <f t="shared" si="8"/>
        <v>2020</v>
      </c>
      <c r="AB157" t="str">
        <f t="shared" si="9"/>
        <v>2020</v>
      </c>
      <c r="AC157" t="str">
        <f t="shared" si="10"/>
        <v>10</v>
      </c>
      <c r="AD157" t="str">
        <f>VLOOKUP(AC157,OA_Lookup!$A$1:$B$229,2,FALSE)</f>
        <v>DSWA</v>
      </c>
      <c r="AE157" t="str">
        <f t="shared" si="11"/>
        <v>10-DSWA</v>
      </c>
      <c r="AF157" t="str">
        <f>VLOOKUP(D157,Month_Name!$A$1:$B$13,2,FALSE)</f>
        <v>Feb</v>
      </c>
    </row>
    <row r="158" spans="1:32" x14ac:dyDescent="0.25">
      <c r="A158" t="s">
        <v>25</v>
      </c>
      <c r="C158" t="s">
        <v>86</v>
      </c>
      <c r="D158" s="2">
        <v>43890</v>
      </c>
      <c r="G158" t="s">
        <v>80</v>
      </c>
      <c r="H158" t="s">
        <v>26</v>
      </c>
      <c r="I158" t="s">
        <v>33</v>
      </c>
      <c r="J158" t="s">
        <v>51</v>
      </c>
      <c r="K158" s="11">
        <v>0</v>
      </c>
      <c r="L158" s="1">
        <v>-8795077.0800000001</v>
      </c>
      <c r="M158" s="1">
        <v>-8795077.0800000001</v>
      </c>
      <c r="N158" s="1">
        <v>21421117.178199999</v>
      </c>
      <c r="O158" s="1">
        <v>22012835.8616</v>
      </c>
      <c r="P158" s="1">
        <v>404779.04719999997</v>
      </c>
      <c r="Q158" s="1">
        <v>384882.91480000003</v>
      </c>
      <c r="R158" t="s">
        <v>34</v>
      </c>
      <c r="S158" t="s">
        <v>29</v>
      </c>
      <c r="U158" t="s">
        <v>30</v>
      </c>
      <c r="W158" t="s">
        <v>74</v>
      </c>
      <c r="Z158" s="9" t="s">
        <v>562</v>
      </c>
      <c r="AA158" t="str">
        <f t="shared" si="8"/>
        <v>0725</v>
      </c>
      <c r="AB158" t="str">
        <f t="shared" si="9"/>
        <v>2020</v>
      </c>
      <c r="AC158" t="str">
        <f t="shared" si="10"/>
        <v>10</v>
      </c>
      <c r="AD158" t="str">
        <f>VLOOKUP(AC158,OA_Lookup!$A$1:$B$229,2,FALSE)</f>
        <v>DSWA</v>
      </c>
      <c r="AE158" t="str">
        <f t="shared" si="11"/>
        <v>10-DSWA</v>
      </c>
      <c r="AF158" t="str">
        <f>VLOOKUP(D158,Month_Name!$A$1:$B$13,2,FALSE)</f>
        <v>Feb</v>
      </c>
    </row>
    <row r="159" spans="1:32" x14ac:dyDescent="0.25">
      <c r="A159" t="s">
        <v>25</v>
      </c>
      <c r="C159" t="s">
        <v>86</v>
      </c>
      <c r="D159" s="2">
        <v>43890</v>
      </c>
      <c r="G159" t="s">
        <v>80</v>
      </c>
      <c r="H159" t="s">
        <v>26</v>
      </c>
      <c r="I159" t="s">
        <v>33</v>
      </c>
      <c r="J159" t="s">
        <v>51</v>
      </c>
      <c r="K159" s="11">
        <v>0</v>
      </c>
      <c r="L159" s="1">
        <v>0</v>
      </c>
      <c r="M159" s="1">
        <v>0</v>
      </c>
      <c r="N159" s="1">
        <v>2421468.2036000001</v>
      </c>
      <c r="O159" s="1">
        <v>57521.760199999997</v>
      </c>
      <c r="P159" s="1">
        <v>533666.17070000002</v>
      </c>
      <c r="Q159" s="1">
        <v>554908.82180000003</v>
      </c>
      <c r="R159" t="s">
        <v>34</v>
      </c>
      <c r="S159" t="s">
        <v>52</v>
      </c>
      <c r="U159" t="s">
        <v>53</v>
      </c>
      <c r="W159" t="s">
        <v>74</v>
      </c>
      <c r="Z159" s="9" t="s">
        <v>555</v>
      </c>
      <c r="AA159" t="str">
        <f t="shared" si="8"/>
        <v>0500</v>
      </c>
      <c r="AB159" t="str">
        <f t="shared" si="9"/>
        <v>2017</v>
      </c>
      <c r="AC159" t="str">
        <f t="shared" si="10"/>
        <v>10</v>
      </c>
      <c r="AD159" t="str">
        <f>VLOOKUP(AC159,OA_Lookup!$A$1:$B$229,2,FALSE)</f>
        <v>DSWA</v>
      </c>
      <c r="AE159" t="str">
        <f t="shared" si="11"/>
        <v>10-DSWA</v>
      </c>
      <c r="AF159" t="str">
        <f>VLOOKUP(D159,Month_Name!$A$1:$B$13,2,FALSE)</f>
        <v>Feb</v>
      </c>
    </row>
    <row r="160" spans="1:32" x14ac:dyDescent="0.25">
      <c r="A160" t="s">
        <v>25</v>
      </c>
      <c r="C160" t="s">
        <v>86</v>
      </c>
      <c r="D160" s="2">
        <v>43890</v>
      </c>
      <c r="G160" t="s">
        <v>80</v>
      </c>
      <c r="H160" t="s">
        <v>26</v>
      </c>
      <c r="I160" t="s">
        <v>33</v>
      </c>
      <c r="J160" t="s">
        <v>51</v>
      </c>
      <c r="K160" s="11">
        <v>0</v>
      </c>
      <c r="L160" s="1">
        <v>0</v>
      </c>
      <c r="M160" s="1">
        <v>0</v>
      </c>
      <c r="N160" s="1">
        <v>60712610.211000003</v>
      </c>
      <c r="O160" s="1">
        <v>60877655.670500003</v>
      </c>
      <c r="P160" s="1">
        <v>21587215.7117</v>
      </c>
      <c r="Q160" s="1">
        <v>21587215.7117</v>
      </c>
      <c r="R160" t="s">
        <v>34</v>
      </c>
      <c r="S160" t="s">
        <v>52</v>
      </c>
      <c r="U160" t="s">
        <v>30</v>
      </c>
      <c r="W160" t="s">
        <v>74</v>
      </c>
      <c r="Z160" s="9" t="s">
        <v>556</v>
      </c>
      <c r="AA160" t="str">
        <f t="shared" si="8"/>
        <v>0500</v>
      </c>
      <c r="AB160" t="str">
        <f t="shared" si="9"/>
        <v>2018</v>
      </c>
      <c r="AC160" t="str">
        <f t="shared" si="10"/>
        <v>10</v>
      </c>
      <c r="AD160" t="str">
        <f>VLOOKUP(AC160,OA_Lookup!$A$1:$B$229,2,FALSE)</f>
        <v>DSWA</v>
      </c>
      <c r="AE160" t="str">
        <f t="shared" si="11"/>
        <v>10-DSWA</v>
      </c>
      <c r="AF160" t="str">
        <f>VLOOKUP(D160,Month_Name!$A$1:$B$13,2,FALSE)</f>
        <v>Feb</v>
      </c>
    </row>
    <row r="161" spans="1:32" x14ac:dyDescent="0.25">
      <c r="A161" t="s">
        <v>25</v>
      </c>
      <c r="C161" t="s">
        <v>86</v>
      </c>
      <c r="D161" s="2">
        <v>43890</v>
      </c>
      <c r="G161" t="s">
        <v>80</v>
      </c>
      <c r="H161" t="s">
        <v>26</v>
      </c>
      <c r="I161" t="s">
        <v>33</v>
      </c>
      <c r="J161" t="s">
        <v>51</v>
      </c>
      <c r="K161" s="11">
        <v>0</v>
      </c>
      <c r="L161" s="1">
        <v>0</v>
      </c>
      <c r="M161" s="1">
        <v>0</v>
      </c>
      <c r="N161" s="1">
        <v>52396.482199999999</v>
      </c>
      <c r="O161" s="1">
        <v>52396.482199999999</v>
      </c>
      <c r="P161" s="1">
        <v>52396.482199999999</v>
      </c>
      <c r="Q161" s="1">
        <v>46767.8603</v>
      </c>
      <c r="R161" t="s">
        <v>34</v>
      </c>
      <c r="S161" t="s">
        <v>52</v>
      </c>
      <c r="U161" t="s">
        <v>54</v>
      </c>
      <c r="W161" t="s">
        <v>74</v>
      </c>
      <c r="Z161" s="9" t="s">
        <v>557</v>
      </c>
      <c r="AA161" t="str">
        <f t="shared" si="8"/>
        <v>2035</v>
      </c>
      <c r="AB161" t="str">
        <f t="shared" si="9"/>
        <v>2019</v>
      </c>
      <c r="AC161" t="str">
        <f t="shared" si="10"/>
        <v>10</v>
      </c>
      <c r="AD161" t="str">
        <f>VLOOKUP(AC161,OA_Lookup!$A$1:$B$229,2,FALSE)</f>
        <v>DSWA</v>
      </c>
      <c r="AE161" t="str">
        <f t="shared" si="11"/>
        <v>10-DSWA</v>
      </c>
      <c r="AF161" t="str">
        <f>VLOOKUP(D161,Month_Name!$A$1:$B$13,2,FALSE)</f>
        <v>Feb</v>
      </c>
    </row>
    <row r="162" spans="1:32" x14ac:dyDescent="0.25">
      <c r="A162" t="s">
        <v>25</v>
      </c>
      <c r="C162" t="s">
        <v>86</v>
      </c>
      <c r="D162" s="2">
        <v>43890</v>
      </c>
      <c r="G162" t="s">
        <v>80</v>
      </c>
      <c r="H162" t="s">
        <v>26</v>
      </c>
      <c r="I162" t="s">
        <v>77</v>
      </c>
      <c r="J162" t="s">
        <v>51</v>
      </c>
      <c r="K162" s="11">
        <v>0</v>
      </c>
      <c r="L162" s="1">
        <v>0</v>
      </c>
      <c r="M162" s="1">
        <v>0</v>
      </c>
      <c r="N162" s="1">
        <v>0</v>
      </c>
      <c r="O162" s="1">
        <v>0</v>
      </c>
      <c r="P162" s="1">
        <v>115497.1645</v>
      </c>
      <c r="Q162" s="1">
        <v>115497.1645</v>
      </c>
      <c r="R162" t="s">
        <v>78</v>
      </c>
      <c r="S162" t="s">
        <v>52</v>
      </c>
      <c r="U162" t="s">
        <v>30</v>
      </c>
      <c r="W162" t="s">
        <v>74</v>
      </c>
      <c r="Z162" s="9" t="s">
        <v>558</v>
      </c>
      <c r="AA162" t="str">
        <f t="shared" si="8"/>
        <v>2035</v>
      </c>
      <c r="AB162" t="str">
        <f t="shared" si="9"/>
        <v>2020</v>
      </c>
      <c r="AC162" t="str">
        <f t="shared" si="10"/>
        <v>10</v>
      </c>
      <c r="AD162" t="str">
        <f>VLOOKUP(AC162,OA_Lookup!$A$1:$B$229,2,FALSE)</f>
        <v>DSWA</v>
      </c>
      <c r="AE162" t="str">
        <f t="shared" si="11"/>
        <v>10-DSWA</v>
      </c>
      <c r="AF162" t="str">
        <f>VLOOKUP(D162,Month_Name!$A$1:$B$13,2,FALSE)</f>
        <v>Feb</v>
      </c>
    </row>
    <row r="163" spans="1:32" x14ac:dyDescent="0.25">
      <c r="A163" t="s">
        <v>25</v>
      </c>
      <c r="C163" t="s">
        <v>86</v>
      </c>
      <c r="D163" s="2">
        <v>43890</v>
      </c>
      <c r="G163" t="s">
        <v>80</v>
      </c>
      <c r="H163" t="s">
        <v>37</v>
      </c>
      <c r="I163" t="s">
        <v>44</v>
      </c>
      <c r="J163" t="s">
        <v>51</v>
      </c>
      <c r="K163" s="11">
        <v>0</v>
      </c>
      <c r="L163" s="1">
        <v>0</v>
      </c>
      <c r="M163" s="1">
        <v>0</v>
      </c>
      <c r="N163" s="1">
        <v>-82009.021399999998</v>
      </c>
      <c r="O163" s="1">
        <v>-82009.021399999998</v>
      </c>
      <c r="P163" s="1">
        <v>-82009.021399999998</v>
      </c>
      <c r="Q163" s="1">
        <v>-82009.021399999998</v>
      </c>
      <c r="R163" t="s">
        <v>45</v>
      </c>
      <c r="S163" t="s">
        <v>29</v>
      </c>
      <c r="U163" t="s">
        <v>30</v>
      </c>
      <c r="W163" t="s">
        <v>74</v>
      </c>
      <c r="Z163" s="9" t="s">
        <v>559</v>
      </c>
      <c r="AA163" t="str">
        <f t="shared" si="8"/>
        <v>2035</v>
      </c>
      <c r="AB163" t="str">
        <f t="shared" si="9"/>
        <v>2020</v>
      </c>
      <c r="AC163" t="str">
        <f t="shared" si="10"/>
        <v>10</v>
      </c>
      <c r="AD163" t="str">
        <f>VLOOKUP(AC163,OA_Lookup!$A$1:$B$229,2,FALSE)</f>
        <v>DSWA</v>
      </c>
      <c r="AE163" t="str">
        <f t="shared" si="11"/>
        <v>10-DSWA</v>
      </c>
      <c r="AF163" t="str">
        <f>VLOOKUP(D163,Month_Name!$A$1:$B$13,2,FALSE)</f>
        <v>Feb</v>
      </c>
    </row>
    <row r="164" spans="1:32" x14ac:dyDescent="0.25">
      <c r="A164" t="s">
        <v>25</v>
      </c>
      <c r="C164" t="s">
        <v>86</v>
      </c>
      <c r="D164" s="2">
        <v>43890</v>
      </c>
      <c r="G164" t="s">
        <v>80</v>
      </c>
      <c r="H164" t="s">
        <v>37</v>
      </c>
      <c r="I164" t="s">
        <v>44</v>
      </c>
      <c r="J164" t="s">
        <v>51</v>
      </c>
      <c r="K164" s="11">
        <v>0</v>
      </c>
      <c r="L164" s="1">
        <v>0</v>
      </c>
      <c r="M164" s="1">
        <v>0</v>
      </c>
      <c r="N164" s="1">
        <v>2217766.0451000002</v>
      </c>
      <c r="O164" s="1">
        <v>2217766.0451000002</v>
      </c>
      <c r="P164" s="1">
        <v>2217766.0451000002</v>
      </c>
      <c r="Q164" s="1">
        <v>2272228.3467999999</v>
      </c>
      <c r="R164" t="s">
        <v>45</v>
      </c>
      <c r="S164" t="s">
        <v>29</v>
      </c>
      <c r="U164" t="s">
        <v>54</v>
      </c>
      <c r="W164" t="s">
        <v>74</v>
      </c>
      <c r="Z164" s="9" t="s">
        <v>563</v>
      </c>
      <c r="AA164" t="str">
        <f t="shared" si="8"/>
        <v>2020</v>
      </c>
      <c r="AB164" t="str">
        <f t="shared" si="9"/>
        <v>2020</v>
      </c>
      <c r="AC164" t="str">
        <f t="shared" si="10"/>
        <v>10</v>
      </c>
      <c r="AD164" t="str">
        <f>VLOOKUP(AC164,OA_Lookup!$A$1:$B$229,2,FALSE)</f>
        <v>DSWA</v>
      </c>
      <c r="AE164" t="str">
        <f t="shared" si="11"/>
        <v>10-DSWA</v>
      </c>
      <c r="AF164" t="str">
        <f>VLOOKUP(D164,Month_Name!$A$1:$B$13,2,FALSE)</f>
        <v>Feb</v>
      </c>
    </row>
    <row r="165" spans="1:32" x14ac:dyDescent="0.25">
      <c r="A165" t="s">
        <v>25</v>
      </c>
      <c r="C165" t="s">
        <v>86</v>
      </c>
      <c r="D165" s="2">
        <v>43890</v>
      </c>
      <c r="G165" t="s">
        <v>81</v>
      </c>
      <c r="H165" t="s">
        <v>58</v>
      </c>
      <c r="I165" t="s">
        <v>59</v>
      </c>
      <c r="J165" t="s">
        <v>51</v>
      </c>
      <c r="K165" s="11">
        <v>0</v>
      </c>
      <c r="L165" s="1">
        <v>0</v>
      </c>
      <c r="M165" s="1">
        <v>4368621.6913000001</v>
      </c>
      <c r="N165" s="1">
        <v>0</v>
      </c>
      <c r="O165" s="1">
        <v>0</v>
      </c>
      <c r="P165" s="1">
        <v>0</v>
      </c>
      <c r="Q165" s="1">
        <v>0</v>
      </c>
      <c r="R165" t="s">
        <v>60</v>
      </c>
      <c r="S165" t="s">
        <v>29</v>
      </c>
      <c r="U165" t="s">
        <v>30</v>
      </c>
      <c r="W165" t="s">
        <v>74</v>
      </c>
      <c r="Z165" s="9" t="s">
        <v>564</v>
      </c>
      <c r="AA165" t="str">
        <f t="shared" si="8"/>
        <v>0100</v>
      </c>
      <c r="AB165" t="str">
        <f t="shared" si="9"/>
        <v>2020</v>
      </c>
      <c r="AC165" t="str">
        <f t="shared" si="10"/>
        <v>31</v>
      </c>
      <c r="AD165" t="str">
        <f>VLOOKUP(AC165,OA_Lookup!$A$1:$B$229,2,FALSE)</f>
        <v>Air Force Center for Environmental Excellence (FY05 and prior)</v>
      </c>
      <c r="AE165" t="str">
        <f t="shared" si="11"/>
        <v>31-Air Force Center for Environmental Excellence (FY05 and prior)</v>
      </c>
      <c r="AF165" t="str">
        <f>VLOOKUP(D165,Month_Name!$A$1:$B$13,2,FALSE)</f>
        <v>Feb</v>
      </c>
    </row>
    <row r="166" spans="1:32" x14ac:dyDescent="0.25">
      <c r="A166" t="s">
        <v>25</v>
      </c>
      <c r="C166" t="s">
        <v>86</v>
      </c>
      <c r="D166" s="2">
        <v>43890</v>
      </c>
      <c r="G166" t="s">
        <v>81</v>
      </c>
      <c r="H166" t="s">
        <v>26</v>
      </c>
      <c r="I166" t="s">
        <v>72</v>
      </c>
      <c r="J166" t="s">
        <v>51</v>
      </c>
      <c r="K166" s="11">
        <v>0</v>
      </c>
      <c r="L166" s="1">
        <v>0</v>
      </c>
      <c r="M166" s="1">
        <v>0</v>
      </c>
      <c r="N166" s="1">
        <v>-6544.7505000000001</v>
      </c>
      <c r="O166" s="1">
        <v>2307965.8308000001</v>
      </c>
      <c r="P166" s="1">
        <v>274972.55009999999</v>
      </c>
      <c r="Q166" s="1">
        <v>126555.7381</v>
      </c>
      <c r="R166" t="s">
        <v>73</v>
      </c>
      <c r="S166" t="s">
        <v>29</v>
      </c>
      <c r="U166" t="s">
        <v>53</v>
      </c>
      <c r="W166" t="s">
        <v>74</v>
      </c>
      <c r="Z166" s="9" t="s">
        <v>565</v>
      </c>
      <c r="AA166" t="str">
        <f t="shared" si="8"/>
        <v>0100</v>
      </c>
      <c r="AB166" t="str">
        <f t="shared" si="9"/>
        <v>2020</v>
      </c>
      <c r="AC166" t="str">
        <f t="shared" si="10"/>
        <v>31</v>
      </c>
      <c r="AD166" t="str">
        <f>VLOOKUP(AC166,OA_Lookup!$A$1:$B$229,2,FALSE)</f>
        <v>Air Force Center for Environmental Excellence (FY05 and prior)</v>
      </c>
      <c r="AE166" t="str">
        <f t="shared" si="11"/>
        <v>31-Air Force Center for Environmental Excellence (FY05 and prior)</v>
      </c>
      <c r="AF166" t="str">
        <f>VLOOKUP(D166,Month_Name!$A$1:$B$13,2,FALSE)</f>
        <v>Feb</v>
      </c>
    </row>
    <row r="167" spans="1:32" x14ac:dyDescent="0.25">
      <c r="A167" t="s">
        <v>25</v>
      </c>
      <c r="C167" t="s">
        <v>86</v>
      </c>
      <c r="D167" s="2">
        <v>43890</v>
      </c>
      <c r="G167" t="s">
        <v>81</v>
      </c>
      <c r="H167" t="s">
        <v>26</v>
      </c>
      <c r="I167" t="s">
        <v>72</v>
      </c>
      <c r="J167" t="s">
        <v>51</v>
      </c>
      <c r="K167" s="11">
        <v>0</v>
      </c>
      <c r="L167" s="1">
        <v>10667063.7447</v>
      </c>
      <c r="M167" s="1">
        <v>6298442.0533999996</v>
      </c>
      <c r="N167" s="1">
        <v>5035720.2510000002</v>
      </c>
      <c r="O167" s="1">
        <v>2482873.3089000001</v>
      </c>
      <c r="P167" s="1">
        <v>1912254.9933</v>
      </c>
      <c r="Q167" s="1">
        <v>2184989.818</v>
      </c>
      <c r="R167" t="s">
        <v>73</v>
      </c>
      <c r="S167" t="s">
        <v>29</v>
      </c>
      <c r="U167" t="s">
        <v>30</v>
      </c>
      <c r="W167" t="s">
        <v>74</v>
      </c>
      <c r="Z167" s="9" t="s">
        <v>566</v>
      </c>
      <c r="AA167" t="str">
        <f t="shared" si="8"/>
        <v>2020</v>
      </c>
      <c r="AB167" t="str">
        <f t="shared" si="9"/>
        <v>2020</v>
      </c>
      <c r="AC167" t="str">
        <f t="shared" si="10"/>
        <v>31</v>
      </c>
      <c r="AD167" t="str">
        <f>VLOOKUP(AC167,OA_Lookup!$A$1:$B$229,2,FALSE)</f>
        <v>Air Force Center for Environmental Excellence (FY05 and prior)</v>
      </c>
      <c r="AE167" t="str">
        <f t="shared" si="11"/>
        <v>31-Air Force Center for Environmental Excellence (FY05 and prior)</v>
      </c>
      <c r="AF167" t="str">
        <f>VLOOKUP(D167,Month_Name!$A$1:$B$13,2,FALSE)</f>
        <v>Feb</v>
      </c>
    </row>
    <row r="168" spans="1:32" x14ac:dyDescent="0.25">
      <c r="A168" t="s">
        <v>25</v>
      </c>
      <c r="C168" t="s">
        <v>86</v>
      </c>
      <c r="D168" s="2">
        <v>43890</v>
      </c>
      <c r="G168" t="s">
        <v>81</v>
      </c>
      <c r="H168" t="s">
        <v>26</v>
      </c>
      <c r="I168" t="s">
        <v>68</v>
      </c>
      <c r="J168" t="s">
        <v>51</v>
      </c>
      <c r="K168" s="11">
        <v>0</v>
      </c>
      <c r="L168" s="1">
        <v>101250.29210000001</v>
      </c>
      <c r="M168" s="1">
        <v>101250.29210000001</v>
      </c>
      <c r="N168" s="1">
        <v>101250.29210000001</v>
      </c>
      <c r="O168" s="1">
        <v>101250.29210000001</v>
      </c>
      <c r="P168" s="1">
        <v>0</v>
      </c>
      <c r="Q168" s="1">
        <v>0</v>
      </c>
      <c r="R168" t="s">
        <v>69</v>
      </c>
      <c r="S168" t="s">
        <v>29</v>
      </c>
      <c r="U168" t="s">
        <v>30</v>
      </c>
      <c r="W168" t="s">
        <v>74</v>
      </c>
      <c r="Z168" s="9" t="s">
        <v>567</v>
      </c>
      <c r="AA168" t="str">
        <f t="shared" si="8"/>
        <v>2065</v>
      </c>
      <c r="AB168" t="str">
        <f t="shared" si="9"/>
        <v>2020</v>
      </c>
      <c r="AC168" t="str">
        <f t="shared" si="10"/>
        <v>31</v>
      </c>
      <c r="AD168" t="str">
        <f>VLOOKUP(AC168,OA_Lookup!$A$1:$B$229,2,FALSE)</f>
        <v>Air Force Center for Environmental Excellence (FY05 and prior)</v>
      </c>
      <c r="AE168" t="str">
        <f t="shared" si="11"/>
        <v>31-Air Force Center for Environmental Excellence (FY05 and prior)</v>
      </c>
      <c r="AF168" t="str">
        <f>VLOOKUP(D168,Month_Name!$A$1:$B$13,2,FALSE)</f>
        <v>Feb</v>
      </c>
    </row>
    <row r="169" spans="1:32" x14ac:dyDescent="0.25">
      <c r="A169" t="s">
        <v>25</v>
      </c>
      <c r="C169" t="s">
        <v>86</v>
      </c>
      <c r="D169" s="2">
        <v>43890</v>
      </c>
      <c r="G169" t="s">
        <v>81</v>
      </c>
      <c r="H169" t="s">
        <v>37</v>
      </c>
      <c r="I169" t="s">
        <v>42</v>
      </c>
      <c r="J169" t="s">
        <v>51</v>
      </c>
      <c r="K169" s="11">
        <v>0</v>
      </c>
      <c r="L169" s="1">
        <v>0</v>
      </c>
      <c r="M169" s="1">
        <v>0</v>
      </c>
      <c r="N169" s="1">
        <v>20688.5082</v>
      </c>
      <c r="O169" s="1">
        <v>0</v>
      </c>
      <c r="P169" s="1">
        <v>48640.226000000002</v>
      </c>
      <c r="Q169" s="1">
        <v>48640.226000000002</v>
      </c>
      <c r="R169" t="s">
        <v>43</v>
      </c>
      <c r="S169" t="s">
        <v>29</v>
      </c>
      <c r="U169" t="s">
        <v>53</v>
      </c>
      <c r="W169" t="s">
        <v>74</v>
      </c>
      <c r="Z169" s="9" t="s">
        <v>568</v>
      </c>
      <c r="AA169" t="str">
        <f t="shared" si="8"/>
        <v>2020</v>
      </c>
      <c r="AB169" t="str">
        <f t="shared" si="9"/>
        <v>2020</v>
      </c>
      <c r="AC169" t="str">
        <f t="shared" si="10"/>
        <v>31</v>
      </c>
      <c r="AD169" t="str">
        <f>VLOOKUP(AC169,OA_Lookup!$A$1:$B$229,2,FALSE)</f>
        <v>Air Force Center for Environmental Excellence (FY05 and prior)</v>
      </c>
      <c r="AE169" t="str">
        <f t="shared" si="11"/>
        <v>31-Air Force Center for Environmental Excellence (FY05 and prior)</v>
      </c>
      <c r="AF169" t="str">
        <f>VLOOKUP(D169,Month_Name!$A$1:$B$13,2,FALSE)</f>
        <v>Feb</v>
      </c>
    </row>
    <row r="170" spans="1:32" x14ac:dyDescent="0.25">
      <c r="A170" t="s">
        <v>25</v>
      </c>
      <c r="C170" t="s">
        <v>86</v>
      </c>
      <c r="D170" s="2">
        <v>43890</v>
      </c>
      <c r="G170" t="s">
        <v>81</v>
      </c>
      <c r="H170" t="s">
        <v>37</v>
      </c>
      <c r="I170" t="s">
        <v>44</v>
      </c>
      <c r="J170" t="s">
        <v>51</v>
      </c>
      <c r="K170" s="11">
        <v>0</v>
      </c>
      <c r="L170" s="1">
        <v>0</v>
      </c>
      <c r="M170" s="1">
        <v>0</v>
      </c>
      <c r="N170" s="1">
        <v>513.43539999999996</v>
      </c>
      <c r="O170" s="1">
        <v>513.43539999999996</v>
      </c>
      <c r="P170" s="1">
        <v>513.43539999999996</v>
      </c>
      <c r="Q170" s="1">
        <v>513.43539999999996</v>
      </c>
      <c r="R170" t="s">
        <v>45</v>
      </c>
      <c r="S170" t="s">
        <v>29</v>
      </c>
      <c r="U170" t="s">
        <v>53</v>
      </c>
      <c r="W170" t="s">
        <v>74</v>
      </c>
      <c r="Z170" s="9" t="s">
        <v>560</v>
      </c>
      <c r="AA170" t="str">
        <f t="shared" si="8"/>
        <v>2020</v>
      </c>
      <c r="AB170" t="str">
        <f t="shared" si="9"/>
        <v>2020</v>
      </c>
      <c r="AC170" t="str">
        <f t="shared" si="10"/>
        <v>31</v>
      </c>
      <c r="AD170" t="str">
        <f>VLOOKUP(AC170,OA_Lookup!$A$1:$B$229,2,FALSE)</f>
        <v>Air Force Center for Environmental Excellence (FY05 and prior)</v>
      </c>
      <c r="AE170" t="str">
        <f t="shared" si="11"/>
        <v>31-Air Force Center for Environmental Excellence (FY05 and prior)</v>
      </c>
      <c r="AF170" t="str">
        <f>VLOOKUP(D170,Month_Name!$A$1:$B$13,2,FALSE)</f>
        <v>Feb</v>
      </c>
    </row>
    <row r="171" spans="1:32" x14ac:dyDescent="0.25">
      <c r="A171" t="s">
        <v>25</v>
      </c>
      <c r="C171" t="s">
        <v>86</v>
      </c>
      <c r="D171" s="2">
        <v>43890</v>
      </c>
      <c r="G171" t="s">
        <v>81</v>
      </c>
      <c r="H171" t="s">
        <v>37</v>
      </c>
      <c r="I171" t="s">
        <v>44</v>
      </c>
      <c r="J171" t="s">
        <v>51</v>
      </c>
      <c r="K171" s="11">
        <v>0</v>
      </c>
      <c r="L171" s="1">
        <v>0</v>
      </c>
      <c r="M171" s="1">
        <v>0</v>
      </c>
      <c r="N171" s="1">
        <v>-15783.508900000001</v>
      </c>
      <c r="O171" s="1">
        <v>-15783.508900000001</v>
      </c>
      <c r="P171" s="1">
        <v>-15741.027099999999</v>
      </c>
      <c r="Q171" s="1">
        <v>-15741.027099999999</v>
      </c>
      <c r="R171" t="s">
        <v>45</v>
      </c>
      <c r="S171" t="s">
        <v>29</v>
      </c>
      <c r="U171" t="s">
        <v>30</v>
      </c>
      <c r="W171" t="s">
        <v>74</v>
      </c>
      <c r="Z171" s="9" t="s">
        <v>561</v>
      </c>
      <c r="AA171" t="str">
        <f t="shared" si="8"/>
        <v>2020</v>
      </c>
      <c r="AB171" t="str">
        <f t="shared" si="9"/>
        <v>2020</v>
      </c>
      <c r="AC171" t="str">
        <f t="shared" si="10"/>
        <v>31</v>
      </c>
      <c r="AD171" t="str">
        <f>VLOOKUP(AC171,OA_Lookup!$A$1:$B$229,2,FALSE)</f>
        <v>Air Force Center for Environmental Excellence (FY05 and prior)</v>
      </c>
      <c r="AE171" t="str">
        <f t="shared" si="11"/>
        <v>31-Air Force Center for Environmental Excellence (FY05 and prior)</v>
      </c>
      <c r="AF171" t="str">
        <f>VLOOKUP(D171,Month_Name!$A$1:$B$13,2,FALSE)</f>
        <v>Feb</v>
      </c>
    </row>
    <row r="172" spans="1:32" x14ac:dyDescent="0.25">
      <c r="A172" t="s">
        <v>25</v>
      </c>
      <c r="C172" t="s">
        <v>86</v>
      </c>
      <c r="D172" s="2">
        <v>43890</v>
      </c>
      <c r="G172" t="s">
        <v>81</v>
      </c>
      <c r="H172" t="s">
        <v>37</v>
      </c>
      <c r="I172" t="s">
        <v>44</v>
      </c>
      <c r="J172" t="s">
        <v>51</v>
      </c>
      <c r="K172" s="11">
        <v>0</v>
      </c>
      <c r="L172" s="1">
        <v>0</v>
      </c>
      <c r="M172" s="1">
        <v>0</v>
      </c>
      <c r="N172" s="1">
        <v>2982711.8994999998</v>
      </c>
      <c r="O172" s="1">
        <v>2982711.8994999998</v>
      </c>
      <c r="P172" s="1">
        <v>2982711.8994999998</v>
      </c>
      <c r="Q172" s="1">
        <v>3033253.8714999999</v>
      </c>
      <c r="R172" t="s">
        <v>45</v>
      </c>
      <c r="S172" t="s">
        <v>29</v>
      </c>
      <c r="U172" t="s">
        <v>54</v>
      </c>
      <c r="W172" t="s">
        <v>74</v>
      </c>
      <c r="Z172" s="9" t="s">
        <v>562</v>
      </c>
      <c r="AA172" t="str">
        <f t="shared" si="8"/>
        <v>0725</v>
      </c>
      <c r="AB172" t="str">
        <f t="shared" si="9"/>
        <v>2020</v>
      </c>
      <c r="AC172" t="str">
        <f t="shared" si="10"/>
        <v>31</v>
      </c>
      <c r="AD172" t="str">
        <f>VLOOKUP(AC172,OA_Lookup!$A$1:$B$229,2,FALSE)</f>
        <v>Air Force Center for Environmental Excellence (FY05 and prior)</v>
      </c>
      <c r="AE172" t="str">
        <f t="shared" si="11"/>
        <v>31-Air Force Center for Environmental Excellence (FY05 and prior)</v>
      </c>
      <c r="AF172" t="str">
        <f>VLOOKUP(D172,Month_Name!$A$1:$B$13,2,FALSE)</f>
        <v>Feb</v>
      </c>
    </row>
    <row r="173" spans="1:32" x14ac:dyDescent="0.25">
      <c r="A173" t="s">
        <v>25</v>
      </c>
      <c r="C173" t="s">
        <v>86</v>
      </c>
      <c r="D173" s="2">
        <v>43890</v>
      </c>
      <c r="G173" t="s">
        <v>82</v>
      </c>
      <c r="H173" t="s">
        <v>26</v>
      </c>
      <c r="I173" t="s">
        <v>27</v>
      </c>
      <c r="J173" t="s">
        <v>51</v>
      </c>
      <c r="K173" s="11">
        <v>0</v>
      </c>
      <c r="L173" s="1">
        <v>0</v>
      </c>
      <c r="M173" s="1">
        <v>0</v>
      </c>
      <c r="N173" s="1">
        <v>90192.666299999997</v>
      </c>
      <c r="O173" s="1">
        <v>90192.666299999997</v>
      </c>
      <c r="P173" s="1">
        <v>32608.665700000001</v>
      </c>
      <c r="Q173" s="1">
        <v>33712.834499999997</v>
      </c>
      <c r="R173" t="s">
        <v>28</v>
      </c>
      <c r="S173" t="s">
        <v>29</v>
      </c>
      <c r="U173" t="s">
        <v>53</v>
      </c>
      <c r="W173" t="s">
        <v>74</v>
      </c>
      <c r="Z173" s="9" t="s">
        <v>555</v>
      </c>
      <c r="AA173" t="str">
        <f t="shared" si="8"/>
        <v>0500</v>
      </c>
      <c r="AB173" t="str">
        <f t="shared" si="9"/>
        <v>2017</v>
      </c>
      <c r="AC173" t="str">
        <f t="shared" si="10"/>
        <v>35</v>
      </c>
      <c r="AD173" t="str">
        <f>VLOOKUP(AC173,OA_Lookup!$A$1:$B$229,2,FALSE)</f>
        <v>Military Traffic Management Command (MTMC)</v>
      </c>
      <c r="AE173" t="str">
        <f t="shared" si="11"/>
        <v>35-Military Traffic Management Command (MTMC)</v>
      </c>
      <c r="AF173" t="str">
        <f>VLOOKUP(D173,Month_Name!$A$1:$B$13,2,FALSE)</f>
        <v>Feb</v>
      </c>
    </row>
    <row r="174" spans="1:32" x14ac:dyDescent="0.25">
      <c r="A174" t="s">
        <v>25</v>
      </c>
      <c r="C174" t="s">
        <v>86</v>
      </c>
      <c r="D174" s="2">
        <v>43890</v>
      </c>
      <c r="G174" t="s">
        <v>82</v>
      </c>
      <c r="H174" t="s">
        <v>26</v>
      </c>
      <c r="I174" t="s">
        <v>27</v>
      </c>
      <c r="J174" t="s">
        <v>51</v>
      </c>
      <c r="K174" s="11">
        <v>0</v>
      </c>
      <c r="L174" s="1">
        <v>0</v>
      </c>
      <c r="M174" s="1">
        <v>0</v>
      </c>
      <c r="N174" s="1">
        <v>1054628.2694999999</v>
      </c>
      <c r="O174" s="1">
        <v>1054628.2694999999</v>
      </c>
      <c r="P174" s="1">
        <v>160.46469999999999</v>
      </c>
      <c r="Q174" s="1">
        <v>160.46469999999999</v>
      </c>
      <c r="R174" t="s">
        <v>28</v>
      </c>
      <c r="S174" t="s">
        <v>29</v>
      </c>
      <c r="U174" t="s">
        <v>30</v>
      </c>
      <c r="W174" t="s">
        <v>74</v>
      </c>
      <c r="Z174" s="9" t="s">
        <v>556</v>
      </c>
      <c r="AA174" t="str">
        <f t="shared" si="8"/>
        <v>0500</v>
      </c>
      <c r="AB174" t="str">
        <f t="shared" si="9"/>
        <v>2018</v>
      </c>
      <c r="AC174" t="str">
        <f t="shared" si="10"/>
        <v>35</v>
      </c>
      <c r="AD174" t="str">
        <f>VLOOKUP(AC174,OA_Lookup!$A$1:$B$229,2,FALSE)</f>
        <v>Military Traffic Management Command (MTMC)</v>
      </c>
      <c r="AE174" t="str">
        <f t="shared" si="11"/>
        <v>35-Military Traffic Management Command (MTMC)</v>
      </c>
      <c r="AF174" t="str">
        <f>VLOOKUP(D174,Month_Name!$A$1:$B$13,2,FALSE)</f>
        <v>Feb</v>
      </c>
    </row>
    <row r="175" spans="1:32" x14ac:dyDescent="0.25">
      <c r="A175" t="s">
        <v>25</v>
      </c>
      <c r="C175" t="s">
        <v>86</v>
      </c>
      <c r="D175" s="2">
        <v>43890</v>
      </c>
      <c r="G175" t="s">
        <v>82</v>
      </c>
      <c r="H175" t="s">
        <v>26</v>
      </c>
      <c r="I175" t="s">
        <v>31</v>
      </c>
      <c r="J175" t="s">
        <v>51</v>
      </c>
      <c r="K175" s="11">
        <v>0</v>
      </c>
      <c r="L175" s="1">
        <v>0</v>
      </c>
      <c r="M175" s="1">
        <v>0</v>
      </c>
      <c r="N175" s="1">
        <v>3248538.2518000002</v>
      </c>
      <c r="O175" s="1">
        <v>361733.6275</v>
      </c>
      <c r="P175" s="1">
        <v>21372.310300000001</v>
      </c>
      <c r="Q175" s="1">
        <v>21372.310300000001</v>
      </c>
      <c r="R175" t="s">
        <v>32</v>
      </c>
      <c r="S175" t="s">
        <v>29</v>
      </c>
      <c r="U175" t="s">
        <v>53</v>
      </c>
      <c r="W175" t="s">
        <v>74</v>
      </c>
      <c r="Z175" s="9" t="s">
        <v>557</v>
      </c>
      <c r="AA175" t="str">
        <f t="shared" si="8"/>
        <v>2035</v>
      </c>
      <c r="AB175" t="str">
        <f t="shared" si="9"/>
        <v>2019</v>
      </c>
      <c r="AC175" t="str">
        <f t="shared" si="10"/>
        <v>35</v>
      </c>
      <c r="AD175" t="str">
        <f>VLOOKUP(AC175,OA_Lookup!$A$1:$B$229,2,FALSE)</f>
        <v>Military Traffic Management Command (MTMC)</v>
      </c>
      <c r="AE175" t="str">
        <f t="shared" si="11"/>
        <v>35-Military Traffic Management Command (MTMC)</v>
      </c>
      <c r="AF175" t="str">
        <f>VLOOKUP(D175,Month_Name!$A$1:$B$13,2,FALSE)</f>
        <v>Feb</v>
      </c>
    </row>
    <row r="176" spans="1:32" x14ac:dyDescent="0.25">
      <c r="A176" t="s">
        <v>25</v>
      </c>
      <c r="C176" t="s">
        <v>86</v>
      </c>
      <c r="D176" s="2">
        <v>43890</v>
      </c>
      <c r="G176" t="s">
        <v>82</v>
      </c>
      <c r="H176" t="s">
        <v>26</v>
      </c>
      <c r="I176" t="s">
        <v>31</v>
      </c>
      <c r="J176" t="s">
        <v>51</v>
      </c>
      <c r="K176" s="11">
        <v>0</v>
      </c>
      <c r="L176" s="1">
        <v>0</v>
      </c>
      <c r="M176" s="1">
        <v>0</v>
      </c>
      <c r="N176" s="1">
        <v>2177.3806</v>
      </c>
      <c r="O176" s="1">
        <v>2177.3806</v>
      </c>
      <c r="P176" s="1">
        <v>0</v>
      </c>
      <c r="Q176" s="1">
        <v>0</v>
      </c>
      <c r="R176" t="s">
        <v>32</v>
      </c>
      <c r="S176" t="s">
        <v>29</v>
      </c>
      <c r="U176" t="s">
        <v>30</v>
      </c>
      <c r="W176" t="s">
        <v>74</v>
      </c>
      <c r="Z176" s="9" t="s">
        <v>558</v>
      </c>
      <c r="AA176" t="str">
        <f t="shared" si="8"/>
        <v>2035</v>
      </c>
      <c r="AB176" t="str">
        <f t="shared" si="9"/>
        <v>2020</v>
      </c>
      <c r="AC176" t="str">
        <f t="shared" si="10"/>
        <v>35</v>
      </c>
      <c r="AD176" t="str">
        <f>VLOOKUP(AC176,OA_Lookup!$A$1:$B$229,2,FALSE)</f>
        <v>Military Traffic Management Command (MTMC)</v>
      </c>
      <c r="AE176" t="str">
        <f t="shared" si="11"/>
        <v>35-Military Traffic Management Command (MTMC)</v>
      </c>
      <c r="AF176" t="str">
        <f>VLOOKUP(D176,Month_Name!$A$1:$B$13,2,FALSE)</f>
        <v>Feb</v>
      </c>
    </row>
    <row r="177" spans="1:32" x14ac:dyDescent="0.25">
      <c r="A177" t="s">
        <v>25</v>
      </c>
      <c r="C177" t="s">
        <v>86</v>
      </c>
      <c r="D177" s="2">
        <v>43890</v>
      </c>
      <c r="G177" t="s">
        <v>82</v>
      </c>
      <c r="H177" t="s">
        <v>26</v>
      </c>
      <c r="I177" t="s">
        <v>48</v>
      </c>
      <c r="J177" t="s">
        <v>51</v>
      </c>
      <c r="K177" s="11">
        <v>0</v>
      </c>
      <c r="L177" s="1">
        <v>0</v>
      </c>
      <c r="M177" s="1">
        <v>137470.84570000001</v>
      </c>
      <c r="N177" s="1">
        <v>0</v>
      </c>
      <c r="O177" s="1">
        <v>0</v>
      </c>
      <c r="P177" s="1">
        <v>0</v>
      </c>
      <c r="Q177" s="1">
        <v>0</v>
      </c>
      <c r="R177" t="s">
        <v>49</v>
      </c>
      <c r="S177" t="s">
        <v>52</v>
      </c>
      <c r="U177" t="s">
        <v>30</v>
      </c>
      <c r="W177" t="s">
        <v>74</v>
      </c>
      <c r="Z177" s="9" t="s">
        <v>559</v>
      </c>
      <c r="AA177" t="str">
        <f t="shared" si="8"/>
        <v>2035</v>
      </c>
      <c r="AB177" t="str">
        <f t="shared" si="9"/>
        <v>2020</v>
      </c>
      <c r="AC177" t="str">
        <f t="shared" si="10"/>
        <v>35</v>
      </c>
      <c r="AD177" t="str">
        <f>VLOOKUP(AC177,OA_Lookup!$A$1:$B$229,2,FALSE)</f>
        <v>Military Traffic Management Command (MTMC)</v>
      </c>
      <c r="AE177" t="str">
        <f t="shared" si="11"/>
        <v>35-Military Traffic Management Command (MTMC)</v>
      </c>
      <c r="AF177" t="str">
        <f>VLOOKUP(D177,Month_Name!$A$1:$B$13,2,FALSE)</f>
        <v>Feb</v>
      </c>
    </row>
    <row r="178" spans="1:32" x14ac:dyDescent="0.25">
      <c r="A178" t="s">
        <v>25</v>
      </c>
      <c r="C178" t="s">
        <v>86</v>
      </c>
      <c r="D178" s="2">
        <v>43890</v>
      </c>
      <c r="G178" t="s">
        <v>82</v>
      </c>
      <c r="H178" t="s">
        <v>37</v>
      </c>
      <c r="I178" t="s">
        <v>40</v>
      </c>
      <c r="J178" t="s">
        <v>51</v>
      </c>
      <c r="K178" s="11">
        <v>0</v>
      </c>
      <c r="L178" s="1">
        <v>0</v>
      </c>
      <c r="M178" s="1">
        <v>0</v>
      </c>
      <c r="N178" s="1">
        <v>13418.831099999999</v>
      </c>
      <c r="O178" s="1">
        <v>13418.831099999999</v>
      </c>
      <c r="P178" s="1">
        <v>13418.831099999999</v>
      </c>
      <c r="Q178" s="1">
        <v>13602.238799999999</v>
      </c>
      <c r="R178" t="s">
        <v>41</v>
      </c>
      <c r="S178" t="s">
        <v>29</v>
      </c>
      <c r="U178" t="s">
        <v>54</v>
      </c>
      <c r="W178" t="s">
        <v>74</v>
      </c>
      <c r="Z178" s="9" t="s">
        <v>563</v>
      </c>
      <c r="AA178" t="str">
        <f t="shared" si="8"/>
        <v>2020</v>
      </c>
      <c r="AB178" t="str">
        <f t="shared" si="9"/>
        <v>2020</v>
      </c>
      <c r="AC178" t="str">
        <f t="shared" si="10"/>
        <v>35</v>
      </c>
      <c r="AD178" t="str">
        <f>VLOOKUP(AC178,OA_Lookup!$A$1:$B$229,2,FALSE)</f>
        <v>Military Traffic Management Command (MTMC)</v>
      </c>
      <c r="AE178" t="str">
        <f t="shared" si="11"/>
        <v>35-Military Traffic Management Command (MTMC)</v>
      </c>
      <c r="AF178" t="str">
        <f>VLOOKUP(D178,Month_Name!$A$1:$B$13,2,FALSE)</f>
        <v>Feb</v>
      </c>
    </row>
    <row r="179" spans="1:32" x14ac:dyDescent="0.25">
      <c r="A179" t="s">
        <v>25</v>
      </c>
      <c r="C179" t="s">
        <v>86</v>
      </c>
      <c r="D179" s="2">
        <v>43890</v>
      </c>
      <c r="G179" t="s">
        <v>82</v>
      </c>
      <c r="H179" t="s">
        <v>37</v>
      </c>
      <c r="I179" t="s">
        <v>44</v>
      </c>
      <c r="J179" t="s">
        <v>51</v>
      </c>
      <c r="K179" s="11">
        <v>0</v>
      </c>
      <c r="L179" s="1">
        <v>0</v>
      </c>
      <c r="M179" s="1">
        <v>0</v>
      </c>
      <c r="N179" s="1">
        <v>-6459.8325000000004</v>
      </c>
      <c r="O179" s="1">
        <v>-6459.8325000000004</v>
      </c>
      <c r="P179" s="1">
        <v>-6459.8325000000004</v>
      </c>
      <c r="Q179" s="1">
        <v>-6459.8325000000004</v>
      </c>
      <c r="R179" t="s">
        <v>45</v>
      </c>
      <c r="S179" t="s">
        <v>29</v>
      </c>
      <c r="U179" t="s">
        <v>30</v>
      </c>
      <c r="W179" t="s">
        <v>74</v>
      </c>
      <c r="Z179" s="9" t="s">
        <v>564</v>
      </c>
      <c r="AA179" t="str">
        <f t="shared" si="8"/>
        <v>0100</v>
      </c>
      <c r="AB179" t="str">
        <f t="shared" si="9"/>
        <v>2020</v>
      </c>
      <c r="AC179" t="str">
        <f t="shared" si="10"/>
        <v>35</v>
      </c>
      <c r="AD179" t="str">
        <f>VLOOKUP(AC179,OA_Lookup!$A$1:$B$229,2,FALSE)</f>
        <v>Military Traffic Management Command (MTMC)</v>
      </c>
      <c r="AE179" t="str">
        <f t="shared" si="11"/>
        <v>35-Military Traffic Management Command (MTMC)</v>
      </c>
      <c r="AF179" t="str">
        <f>VLOOKUP(D179,Month_Name!$A$1:$B$13,2,FALSE)</f>
        <v>Feb</v>
      </c>
    </row>
    <row r="180" spans="1:32" x14ac:dyDescent="0.25">
      <c r="A180" t="s">
        <v>25</v>
      </c>
      <c r="C180" t="s">
        <v>86</v>
      </c>
      <c r="D180" s="2">
        <v>43890</v>
      </c>
      <c r="G180" t="s">
        <v>82</v>
      </c>
      <c r="H180" t="s">
        <v>37</v>
      </c>
      <c r="I180" t="s">
        <v>44</v>
      </c>
      <c r="J180" t="s">
        <v>51</v>
      </c>
      <c r="K180" s="11">
        <v>0</v>
      </c>
      <c r="L180" s="1">
        <v>0</v>
      </c>
      <c r="M180" s="1">
        <v>0</v>
      </c>
      <c r="N180" s="1">
        <v>176672.2709</v>
      </c>
      <c r="O180" s="1">
        <v>176672.2709</v>
      </c>
      <c r="P180" s="1">
        <v>176672.2709</v>
      </c>
      <c r="Q180" s="1">
        <v>178721.448</v>
      </c>
      <c r="R180" t="s">
        <v>45</v>
      </c>
      <c r="S180" t="s">
        <v>29</v>
      </c>
      <c r="U180" t="s">
        <v>54</v>
      </c>
      <c r="W180" t="s">
        <v>74</v>
      </c>
      <c r="Z180" s="9" t="s">
        <v>565</v>
      </c>
      <c r="AA180" t="str">
        <f t="shared" si="8"/>
        <v>0100</v>
      </c>
      <c r="AB180" t="str">
        <f t="shared" si="9"/>
        <v>2020</v>
      </c>
      <c r="AC180" t="str">
        <f t="shared" si="10"/>
        <v>35</v>
      </c>
      <c r="AD180" t="str">
        <f>VLOOKUP(AC180,OA_Lookup!$A$1:$B$229,2,FALSE)</f>
        <v>Military Traffic Management Command (MTMC)</v>
      </c>
      <c r="AE180" t="str">
        <f t="shared" si="11"/>
        <v>35-Military Traffic Management Command (MTMC)</v>
      </c>
      <c r="AF180" t="str">
        <f>VLOOKUP(D180,Month_Name!$A$1:$B$13,2,FALSE)</f>
        <v>Feb</v>
      </c>
    </row>
    <row r="181" spans="1:32" x14ac:dyDescent="0.25">
      <c r="A181" t="s">
        <v>25</v>
      </c>
      <c r="C181" t="s">
        <v>87</v>
      </c>
      <c r="D181" s="2">
        <v>43921</v>
      </c>
      <c r="G181" t="s">
        <v>79</v>
      </c>
      <c r="H181" t="s">
        <v>58</v>
      </c>
      <c r="I181" t="s">
        <v>59</v>
      </c>
      <c r="J181" t="s">
        <v>51</v>
      </c>
      <c r="K181" s="11">
        <v>0</v>
      </c>
      <c r="L181" s="1">
        <v>0</v>
      </c>
      <c r="M181" s="1">
        <v>-1331188.3158</v>
      </c>
      <c r="N181" s="1">
        <v>0</v>
      </c>
      <c r="O181" s="1">
        <v>0</v>
      </c>
      <c r="P181" s="1">
        <v>0</v>
      </c>
      <c r="Q181" s="1">
        <v>0</v>
      </c>
      <c r="R181" t="s">
        <v>60</v>
      </c>
      <c r="S181" t="s">
        <v>29</v>
      </c>
      <c r="U181" t="s">
        <v>30</v>
      </c>
      <c r="W181" t="s">
        <v>74</v>
      </c>
      <c r="Z181" s="9" t="s">
        <v>566</v>
      </c>
      <c r="AA181" t="str">
        <f t="shared" si="8"/>
        <v>2020</v>
      </c>
      <c r="AB181" t="str">
        <f t="shared" si="9"/>
        <v>2020</v>
      </c>
      <c r="AC181" t="str">
        <f t="shared" si="10"/>
        <v>8</v>
      </c>
      <c r="AD181" t="str">
        <f>VLOOKUP(AC181,OA_Lookup!$A$1:$B$229,2,FALSE)</f>
        <v>Army Corps of Engineers (COE)</v>
      </c>
      <c r="AE181" t="str">
        <f t="shared" si="11"/>
        <v>8-Army Corps of Engineers (COE)</v>
      </c>
      <c r="AF181" t="str">
        <f>VLOOKUP(D181,Month_Name!$A$1:$B$13,2,FALSE)</f>
        <v>Mar</v>
      </c>
    </row>
    <row r="182" spans="1:32" x14ac:dyDescent="0.25">
      <c r="A182" t="s">
        <v>25</v>
      </c>
      <c r="C182" t="s">
        <v>87</v>
      </c>
      <c r="D182" s="2">
        <v>43921</v>
      </c>
      <c r="G182" t="s">
        <v>79</v>
      </c>
      <c r="H182" t="s">
        <v>26</v>
      </c>
      <c r="I182" t="s">
        <v>72</v>
      </c>
      <c r="J182" t="s">
        <v>51</v>
      </c>
      <c r="K182" s="11">
        <v>0</v>
      </c>
      <c r="L182" s="1">
        <v>0</v>
      </c>
      <c r="M182" s="1">
        <v>0</v>
      </c>
      <c r="N182" s="1">
        <v>10422.916999999999</v>
      </c>
      <c r="O182" s="1">
        <v>112895.42909999999</v>
      </c>
      <c r="P182" s="1">
        <v>0</v>
      </c>
      <c r="Q182" s="1">
        <v>0</v>
      </c>
      <c r="R182" t="s">
        <v>73</v>
      </c>
      <c r="S182" t="s">
        <v>29</v>
      </c>
      <c r="U182" t="s">
        <v>53</v>
      </c>
      <c r="W182" t="s">
        <v>74</v>
      </c>
      <c r="Z182" s="9" t="s">
        <v>567</v>
      </c>
      <c r="AA182" t="str">
        <f t="shared" si="8"/>
        <v>2065</v>
      </c>
      <c r="AB182" t="str">
        <f t="shared" si="9"/>
        <v>2020</v>
      </c>
      <c r="AC182" t="str">
        <f t="shared" si="10"/>
        <v>8</v>
      </c>
      <c r="AD182" t="str">
        <f>VLOOKUP(AC182,OA_Lookup!$A$1:$B$229,2,FALSE)</f>
        <v>Army Corps of Engineers (COE)</v>
      </c>
      <c r="AE182" t="str">
        <f t="shared" si="11"/>
        <v>8-Army Corps of Engineers (COE)</v>
      </c>
      <c r="AF182" t="str">
        <f>VLOOKUP(D182,Month_Name!$A$1:$B$13,2,FALSE)</f>
        <v>Mar</v>
      </c>
    </row>
    <row r="183" spans="1:32" x14ac:dyDescent="0.25">
      <c r="A183" t="s">
        <v>25</v>
      </c>
      <c r="C183" t="s">
        <v>87</v>
      </c>
      <c r="D183" s="2">
        <v>43921</v>
      </c>
      <c r="G183" t="s">
        <v>79</v>
      </c>
      <c r="H183" t="s">
        <v>26</v>
      </c>
      <c r="I183" t="s">
        <v>72</v>
      </c>
      <c r="J183" t="s">
        <v>51</v>
      </c>
      <c r="K183" s="11">
        <v>0</v>
      </c>
      <c r="L183" s="1">
        <v>0</v>
      </c>
      <c r="M183" s="1">
        <v>10614.7482</v>
      </c>
      <c r="N183" s="1">
        <v>0</v>
      </c>
      <c r="O183" s="1">
        <v>0</v>
      </c>
      <c r="P183" s="1">
        <v>0</v>
      </c>
      <c r="Q183" s="1">
        <v>0</v>
      </c>
      <c r="R183" t="s">
        <v>73</v>
      </c>
      <c r="S183" t="s">
        <v>29</v>
      </c>
      <c r="U183" t="s">
        <v>30</v>
      </c>
      <c r="W183" t="s">
        <v>74</v>
      </c>
      <c r="Z183" s="9" t="s">
        <v>568</v>
      </c>
      <c r="AA183" t="str">
        <f t="shared" si="8"/>
        <v>2020</v>
      </c>
      <c r="AB183" t="str">
        <f t="shared" si="9"/>
        <v>2020</v>
      </c>
      <c r="AC183" t="str">
        <f t="shared" si="10"/>
        <v>8</v>
      </c>
      <c r="AD183" t="str">
        <f>VLOOKUP(AC183,OA_Lookup!$A$1:$B$229,2,FALSE)</f>
        <v>Army Corps of Engineers (COE)</v>
      </c>
      <c r="AE183" t="str">
        <f t="shared" si="11"/>
        <v>8-Army Corps of Engineers (COE)</v>
      </c>
      <c r="AF183" t="str">
        <f>VLOOKUP(D183,Month_Name!$A$1:$B$13,2,FALSE)</f>
        <v>Mar</v>
      </c>
    </row>
    <row r="184" spans="1:32" x14ac:dyDescent="0.25">
      <c r="A184" t="s">
        <v>25</v>
      </c>
      <c r="C184" t="s">
        <v>87</v>
      </c>
      <c r="D184" s="2">
        <v>43921</v>
      </c>
      <c r="G184" t="s">
        <v>79</v>
      </c>
      <c r="H184" t="s">
        <v>26</v>
      </c>
      <c r="I184" t="s">
        <v>31</v>
      </c>
      <c r="J184" t="s">
        <v>51</v>
      </c>
      <c r="K184" s="11">
        <v>0</v>
      </c>
      <c r="L184" s="1">
        <v>0</v>
      </c>
      <c r="M184" s="1">
        <v>0</v>
      </c>
      <c r="N184" s="1">
        <v>610195.37379999994</v>
      </c>
      <c r="O184" s="1">
        <v>15395.077300000001</v>
      </c>
      <c r="P184" s="1">
        <v>14136.509400000001</v>
      </c>
      <c r="Q184" s="1">
        <v>14136.509400000001</v>
      </c>
      <c r="R184" t="s">
        <v>32</v>
      </c>
      <c r="S184" t="s">
        <v>52</v>
      </c>
      <c r="U184" t="s">
        <v>53</v>
      </c>
      <c r="W184" t="s">
        <v>74</v>
      </c>
      <c r="Z184" s="9" t="s">
        <v>560</v>
      </c>
      <c r="AA184" t="str">
        <f t="shared" si="8"/>
        <v>2020</v>
      </c>
      <c r="AB184" t="str">
        <f t="shared" si="9"/>
        <v>2020</v>
      </c>
      <c r="AC184" t="str">
        <f t="shared" si="10"/>
        <v>8</v>
      </c>
      <c r="AD184" t="str">
        <f>VLOOKUP(AC184,OA_Lookup!$A$1:$B$229,2,FALSE)</f>
        <v>Army Corps of Engineers (COE)</v>
      </c>
      <c r="AE184" t="str">
        <f t="shared" si="11"/>
        <v>8-Army Corps of Engineers (COE)</v>
      </c>
      <c r="AF184" t="str">
        <f>VLOOKUP(D184,Month_Name!$A$1:$B$13,2,FALSE)</f>
        <v>Mar</v>
      </c>
    </row>
    <row r="185" spans="1:32" x14ac:dyDescent="0.25">
      <c r="A185" t="s">
        <v>25</v>
      </c>
      <c r="C185" t="s">
        <v>87</v>
      </c>
      <c r="D185" s="2">
        <v>43921</v>
      </c>
      <c r="G185" t="s">
        <v>79</v>
      </c>
      <c r="H185" t="s">
        <v>26</v>
      </c>
      <c r="I185" t="s">
        <v>31</v>
      </c>
      <c r="J185" t="s">
        <v>51</v>
      </c>
      <c r="K185" s="11">
        <v>0</v>
      </c>
      <c r="L185" s="1">
        <v>18954.907500000001</v>
      </c>
      <c r="M185" s="1">
        <v>100423.0999</v>
      </c>
      <c r="N185" s="1">
        <v>0</v>
      </c>
      <c r="O185" s="1">
        <v>0</v>
      </c>
      <c r="P185" s="1">
        <v>35.2789</v>
      </c>
      <c r="Q185" s="1">
        <v>138.3329</v>
      </c>
      <c r="R185" t="s">
        <v>32</v>
      </c>
      <c r="S185" t="s">
        <v>52</v>
      </c>
      <c r="U185" t="s">
        <v>30</v>
      </c>
      <c r="W185" t="s">
        <v>74</v>
      </c>
      <c r="Z185" s="9" t="s">
        <v>561</v>
      </c>
      <c r="AA185" t="str">
        <f t="shared" si="8"/>
        <v>2020</v>
      </c>
      <c r="AB185" t="str">
        <f t="shared" si="9"/>
        <v>2020</v>
      </c>
      <c r="AC185" t="str">
        <f t="shared" si="10"/>
        <v>8</v>
      </c>
      <c r="AD185" t="str">
        <f>VLOOKUP(AC185,OA_Lookup!$A$1:$B$229,2,FALSE)</f>
        <v>Army Corps of Engineers (COE)</v>
      </c>
      <c r="AE185" t="str">
        <f t="shared" si="11"/>
        <v>8-Army Corps of Engineers (COE)</v>
      </c>
      <c r="AF185" t="str">
        <f>VLOOKUP(D185,Month_Name!$A$1:$B$13,2,FALSE)</f>
        <v>Mar</v>
      </c>
    </row>
    <row r="186" spans="1:32" x14ac:dyDescent="0.25">
      <c r="A186" t="s">
        <v>25</v>
      </c>
      <c r="C186" t="s">
        <v>87</v>
      </c>
      <c r="D186" s="2">
        <v>43921</v>
      </c>
      <c r="G186" t="s">
        <v>79</v>
      </c>
      <c r="H186" t="s">
        <v>26</v>
      </c>
      <c r="I186" t="s">
        <v>33</v>
      </c>
      <c r="J186" t="s">
        <v>51</v>
      </c>
      <c r="K186" s="11">
        <v>0</v>
      </c>
      <c r="L186" s="1">
        <v>0</v>
      </c>
      <c r="M186" s="1">
        <v>0</v>
      </c>
      <c r="N186" s="1">
        <v>9577.0048999999999</v>
      </c>
      <c r="O186" s="1">
        <v>9577.0048999999999</v>
      </c>
      <c r="P186" s="1">
        <v>9577.0048999999999</v>
      </c>
      <c r="Q186" s="1">
        <v>8706.1255000000001</v>
      </c>
      <c r="R186" t="s">
        <v>34</v>
      </c>
      <c r="S186" t="s">
        <v>29</v>
      </c>
      <c r="U186" t="s">
        <v>54</v>
      </c>
      <c r="W186" t="s">
        <v>74</v>
      </c>
      <c r="Z186" s="9" t="s">
        <v>562</v>
      </c>
      <c r="AA186" t="str">
        <f t="shared" si="8"/>
        <v>0725</v>
      </c>
      <c r="AB186" t="str">
        <f t="shared" si="9"/>
        <v>2020</v>
      </c>
      <c r="AC186" t="str">
        <f t="shared" si="10"/>
        <v>8</v>
      </c>
      <c r="AD186" t="str">
        <f>VLOOKUP(AC186,OA_Lookup!$A$1:$B$229,2,FALSE)</f>
        <v>Army Corps of Engineers (COE)</v>
      </c>
      <c r="AE186" t="str">
        <f t="shared" si="11"/>
        <v>8-Army Corps of Engineers (COE)</v>
      </c>
      <c r="AF186" t="str">
        <f>VLOOKUP(D186,Month_Name!$A$1:$B$13,2,FALSE)</f>
        <v>Mar</v>
      </c>
    </row>
    <row r="187" spans="1:32" x14ac:dyDescent="0.25">
      <c r="A187" t="s">
        <v>25</v>
      </c>
      <c r="C187" t="s">
        <v>87</v>
      </c>
      <c r="D187" s="2">
        <v>43921</v>
      </c>
      <c r="G187" t="s">
        <v>79</v>
      </c>
      <c r="H187" t="s">
        <v>26</v>
      </c>
      <c r="I187" t="s">
        <v>77</v>
      </c>
      <c r="J187" t="s">
        <v>51</v>
      </c>
      <c r="K187" s="11">
        <v>0</v>
      </c>
      <c r="L187" s="1">
        <v>0</v>
      </c>
      <c r="M187" s="1">
        <v>0</v>
      </c>
      <c r="N187" s="1">
        <v>-44574.9519</v>
      </c>
      <c r="O187" s="1">
        <v>3790.9814999999999</v>
      </c>
      <c r="P187" s="1">
        <v>61029.858699999997</v>
      </c>
      <c r="Q187" s="1">
        <v>61029.858699999997</v>
      </c>
      <c r="R187" t="s">
        <v>78</v>
      </c>
      <c r="S187" t="s">
        <v>52</v>
      </c>
      <c r="U187" t="s">
        <v>53</v>
      </c>
      <c r="W187" t="s">
        <v>74</v>
      </c>
      <c r="Z187" s="9" t="s">
        <v>555</v>
      </c>
      <c r="AA187" t="str">
        <f t="shared" si="8"/>
        <v>0500</v>
      </c>
      <c r="AB187" t="str">
        <f t="shared" si="9"/>
        <v>2017</v>
      </c>
      <c r="AC187" t="str">
        <f t="shared" si="10"/>
        <v>8</v>
      </c>
      <c r="AD187" t="str">
        <f>VLOOKUP(AC187,OA_Lookup!$A$1:$B$229,2,FALSE)</f>
        <v>Army Corps of Engineers (COE)</v>
      </c>
      <c r="AE187" t="str">
        <f t="shared" si="11"/>
        <v>8-Army Corps of Engineers (COE)</v>
      </c>
      <c r="AF187" t="str">
        <f>VLOOKUP(D187,Month_Name!$A$1:$B$13,2,FALSE)</f>
        <v>Mar</v>
      </c>
    </row>
    <row r="188" spans="1:32" x14ac:dyDescent="0.25">
      <c r="A188" t="s">
        <v>25</v>
      </c>
      <c r="C188" t="s">
        <v>87</v>
      </c>
      <c r="D188" s="2">
        <v>43921</v>
      </c>
      <c r="G188" t="s">
        <v>79</v>
      </c>
      <c r="H188" t="s">
        <v>37</v>
      </c>
      <c r="I188" t="s">
        <v>75</v>
      </c>
      <c r="J188" t="s">
        <v>51</v>
      </c>
      <c r="K188" s="11">
        <v>0</v>
      </c>
      <c r="L188" s="1">
        <v>0</v>
      </c>
      <c r="M188" s="1">
        <v>0</v>
      </c>
      <c r="N188" s="1">
        <v>2861965.5222</v>
      </c>
      <c r="O188" s="1">
        <v>0</v>
      </c>
      <c r="P188" s="1">
        <v>0</v>
      </c>
      <c r="Q188" s="1">
        <v>0</v>
      </c>
      <c r="R188" t="s">
        <v>76</v>
      </c>
      <c r="S188" t="s">
        <v>29</v>
      </c>
      <c r="U188" t="s">
        <v>53</v>
      </c>
      <c r="W188" t="s">
        <v>74</v>
      </c>
      <c r="Z188" s="9" t="s">
        <v>556</v>
      </c>
      <c r="AA188" t="str">
        <f t="shared" si="8"/>
        <v>0500</v>
      </c>
      <c r="AB188" t="str">
        <f t="shared" si="9"/>
        <v>2018</v>
      </c>
      <c r="AC188" t="str">
        <f t="shared" si="10"/>
        <v>8</v>
      </c>
      <c r="AD188" t="str">
        <f>VLOOKUP(AC188,OA_Lookup!$A$1:$B$229,2,FALSE)</f>
        <v>Army Corps of Engineers (COE)</v>
      </c>
      <c r="AE188" t="str">
        <f t="shared" si="11"/>
        <v>8-Army Corps of Engineers (COE)</v>
      </c>
      <c r="AF188" t="str">
        <f>VLOOKUP(D188,Month_Name!$A$1:$B$13,2,FALSE)</f>
        <v>Mar</v>
      </c>
    </row>
    <row r="189" spans="1:32" x14ac:dyDescent="0.25">
      <c r="A189" t="s">
        <v>25</v>
      </c>
      <c r="C189" t="s">
        <v>87</v>
      </c>
      <c r="D189" s="2">
        <v>43921</v>
      </c>
      <c r="G189" t="s">
        <v>79</v>
      </c>
      <c r="H189" t="s">
        <v>37</v>
      </c>
      <c r="I189" t="s">
        <v>75</v>
      </c>
      <c r="J189" t="s">
        <v>51</v>
      </c>
      <c r="K189" s="11">
        <v>0</v>
      </c>
      <c r="L189" s="1">
        <v>1070726.7634000001</v>
      </c>
      <c r="M189" s="1">
        <v>2861965.5222</v>
      </c>
      <c r="N189" s="1">
        <v>0</v>
      </c>
      <c r="O189" s="1">
        <v>0</v>
      </c>
      <c r="P189" s="1">
        <v>0</v>
      </c>
      <c r="Q189" s="1">
        <v>0</v>
      </c>
      <c r="R189" t="s">
        <v>76</v>
      </c>
      <c r="S189" t="s">
        <v>29</v>
      </c>
      <c r="U189" t="s">
        <v>30</v>
      </c>
      <c r="W189" t="s">
        <v>74</v>
      </c>
      <c r="Z189" s="9" t="s">
        <v>557</v>
      </c>
      <c r="AA189" t="str">
        <f t="shared" si="8"/>
        <v>2035</v>
      </c>
      <c r="AB189" t="str">
        <f t="shared" si="9"/>
        <v>2019</v>
      </c>
      <c r="AC189" t="str">
        <f t="shared" si="10"/>
        <v>8</v>
      </c>
      <c r="AD189" t="str">
        <f>VLOOKUP(AC189,OA_Lookup!$A$1:$B$229,2,FALSE)</f>
        <v>Army Corps of Engineers (COE)</v>
      </c>
      <c r="AE189" t="str">
        <f t="shared" si="11"/>
        <v>8-Army Corps of Engineers (COE)</v>
      </c>
      <c r="AF189" t="str">
        <f>VLOOKUP(D189,Month_Name!$A$1:$B$13,2,FALSE)</f>
        <v>Mar</v>
      </c>
    </row>
    <row r="190" spans="1:32" x14ac:dyDescent="0.25">
      <c r="A190" t="s">
        <v>25</v>
      </c>
      <c r="C190" t="s">
        <v>87</v>
      </c>
      <c r="D190" s="2">
        <v>43921</v>
      </c>
      <c r="G190" t="s">
        <v>79</v>
      </c>
      <c r="H190" t="s">
        <v>37</v>
      </c>
      <c r="I190" t="s">
        <v>56</v>
      </c>
      <c r="J190" t="s">
        <v>51</v>
      </c>
      <c r="K190" s="11">
        <v>0</v>
      </c>
      <c r="L190" s="1">
        <v>0</v>
      </c>
      <c r="M190" s="1">
        <v>0</v>
      </c>
      <c r="N190" s="1">
        <v>72659.786300000007</v>
      </c>
      <c r="O190" s="1">
        <v>72659.786300000007</v>
      </c>
      <c r="P190" s="1">
        <v>72659.786300000007</v>
      </c>
      <c r="Q190" s="1">
        <v>66054.334600000002</v>
      </c>
      <c r="R190" t="s">
        <v>57</v>
      </c>
      <c r="S190" t="s">
        <v>29</v>
      </c>
      <c r="U190" t="s">
        <v>54</v>
      </c>
      <c r="W190" t="s">
        <v>74</v>
      </c>
      <c r="Z190" s="9" t="s">
        <v>558</v>
      </c>
      <c r="AA190" t="str">
        <f t="shared" si="8"/>
        <v>2035</v>
      </c>
      <c r="AB190" t="str">
        <f t="shared" si="9"/>
        <v>2020</v>
      </c>
      <c r="AC190" t="str">
        <f t="shared" si="10"/>
        <v>8</v>
      </c>
      <c r="AD190" t="str">
        <f>VLOOKUP(AC190,OA_Lookup!$A$1:$B$229,2,FALSE)</f>
        <v>Army Corps of Engineers (COE)</v>
      </c>
      <c r="AE190" t="str">
        <f t="shared" si="11"/>
        <v>8-Army Corps of Engineers (COE)</v>
      </c>
      <c r="AF190" t="str">
        <f>VLOOKUP(D190,Month_Name!$A$1:$B$13,2,FALSE)</f>
        <v>Mar</v>
      </c>
    </row>
    <row r="191" spans="1:32" x14ac:dyDescent="0.25">
      <c r="A191" t="s">
        <v>25</v>
      </c>
      <c r="C191" t="s">
        <v>87</v>
      </c>
      <c r="D191" s="2">
        <v>43921</v>
      </c>
      <c r="G191" t="s">
        <v>79</v>
      </c>
      <c r="H191" t="s">
        <v>37</v>
      </c>
      <c r="I191" t="s">
        <v>44</v>
      </c>
      <c r="J191" t="s">
        <v>51</v>
      </c>
      <c r="K191" s="11">
        <v>0</v>
      </c>
      <c r="L191" s="1">
        <v>-7087.6189999999997</v>
      </c>
      <c r="M191" s="1">
        <v>-17729.6623</v>
      </c>
      <c r="N191" s="1">
        <v>-13639.7467</v>
      </c>
      <c r="O191" s="1">
        <v>-13639.7467</v>
      </c>
      <c r="P191" s="1">
        <v>-13639.7467</v>
      </c>
      <c r="Q191" s="1">
        <v>-13639.7467</v>
      </c>
      <c r="R191" t="s">
        <v>45</v>
      </c>
      <c r="S191" t="s">
        <v>29</v>
      </c>
      <c r="U191" t="s">
        <v>30</v>
      </c>
      <c r="W191" t="s">
        <v>74</v>
      </c>
      <c r="Z191" s="9" t="s">
        <v>559</v>
      </c>
      <c r="AA191" t="str">
        <f t="shared" si="8"/>
        <v>2035</v>
      </c>
      <c r="AB191" t="str">
        <f t="shared" si="9"/>
        <v>2020</v>
      </c>
      <c r="AC191" t="str">
        <f t="shared" si="10"/>
        <v>8</v>
      </c>
      <c r="AD191" t="str">
        <f>VLOOKUP(AC191,OA_Lookup!$A$1:$B$229,2,FALSE)</f>
        <v>Army Corps of Engineers (COE)</v>
      </c>
      <c r="AE191" t="str">
        <f t="shared" si="11"/>
        <v>8-Army Corps of Engineers (COE)</v>
      </c>
      <c r="AF191" t="str">
        <f>VLOOKUP(D191,Month_Name!$A$1:$B$13,2,FALSE)</f>
        <v>Mar</v>
      </c>
    </row>
    <row r="192" spans="1:32" x14ac:dyDescent="0.25">
      <c r="A192" t="s">
        <v>25</v>
      </c>
      <c r="C192" t="s">
        <v>87</v>
      </c>
      <c r="D192" s="2">
        <v>43921</v>
      </c>
      <c r="G192" t="s">
        <v>79</v>
      </c>
      <c r="H192" t="s">
        <v>37</v>
      </c>
      <c r="I192" t="s">
        <v>44</v>
      </c>
      <c r="J192" t="s">
        <v>51</v>
      </c>
      <c r="K192" s="11">
        <v>0</v>
      </c>
      <c r="L192" s="1">
        <v>0</v>
      </c>
      <c r="M192" s="1">
        <v>0</v>
      </c>
      <c r="N192" s="1">
        <v>2807201.9435999999</v>
      </c>
      <c r="O192" s="1">
        <v>2807201.9435999999</v>
      </c>
      <c r="P192" s="1">
        <v>2797504.6129000001</v>
      </c>
      <c r="Q192" s="1">
        <v>2546514.1151000001</v>
      </c>
      <c r="R192" t="s">
        <v>45</v>
      </c>
      <c r="S192" t="s">
        <v>29</v>
      </c>
      <c r="U192" t="s">
        <v>54</v>
      </c>
      <c r="W192" t="s">
        <v>74</v>
      </c>
      <c r="Z192" s="9" t="s">
        <v>563</v>
      </c>
      <c r="AA192" t="str">
        <f t="shared" si="8"/>
        <v>2020</v>
      </c>
      <c r="AB192" t="str">
        <f t="shared" si="9"/>
        <v>2020</v>
      </c>
      <c r="AC192" t="str">
        <f t="shared" si="10"/>
        <v>8</v>
      </c>
      <c r="AD192" t="str">
        <f>VLOOKUP(AC192,OA_Lookup!$A$1:$B$229,2,FALSE)</f>
        <v>Army Corps of Engineers (COE)</v>
      </c>
      <c r="AE192" t="str">
        <f t="shared" si="11"/>
        <v>8-Army Corps of Engineers (COE)</v>
      </c>
      <c r="AF192" t="str">
        <f>VLOOKUP(D192,Month_Name!$A$1:$B$13,2,FALSE)</f>
        <v>Mar</v>
      </c>
    </row>
    <row r="193" spans="1:32" x14ac:dyDescent="0.25">
      <c r="A193" t="s">
        <v>25</v>
      </c>
      <c r="C193" t="s">
        <v>87</v>
      </c>
      <c r="D193" s="2">
        <v>43921</v>
      </c>
      <c r="G193" t="s">
        <v>80</v>
      </c>
      <c r="H193" t="s">
        <v>26</v>
      </c>
      <c r="I193" t="s">
        <v>33</v>
      </c>
      <c r="J193" t="s">
        <v>51</v>
      </c>
      <c r="K193" s="11">
        <v>0</v>
      </c>
      <c r="L193" s="1">
        <v>0</v>
      </c>
      <c r="M193" s="1">
        <v>0</v>
      </c>
      <c r="N193" s="1">
        <v>1255881.8178999999</v>
      </c>
      <c r="O193" s="1">
        <v>2005595.9484000001</v>
      </c>
      <c r="P193" s="1">
        <v>414030.50540000002</v>
      </c>
      <c r="Q193" s="1">
        <v>414030.50540000002</v>
      </c>
      <c r="R193" t="s">
        <v>34</v>
      </c>
      <c r="S193" t="s">
        <v>29</v>
      </c>
      <c r="U193" t="s">
        <v>53</v>
      </c>
      <c r="W193" t="s">
        <v>74</v>
      </c>
      <c r="Z193" s="9" t="s">
        <v>564</v>
      </c>
      <c r="AA193" t="str">
        <f t="shared" si="8"/>
        <v>0100</v>
      </c>
      <c r="AB193" t="str">
        <f t="shared" si="9"/>
        <v>2020</v>
      </c>
      <c r="AC193" t="str">
        <f t="shared" si="10"/>
        <v>10</v>
      </c>
      <c r="AD193" t="str">
        <f>VLOOKUP(AC193,OA_Lookup!$A$1:$B$229,2,FALSE)</f>
        <v>DSWA</v>
      </c>
      <c r="AE193" t="str">
        <f t="shared" si="11"/>
        <v>10-DSWA</v>
      </c>
      <c r="AF193" t="str">
        <f>VLOOKUP(D193,Month_Name!$A$1:$B$13,2,FALSE)</f>
        <v>Mar</v>
      </c>
    </row>
    <row r="194" spans="1:32" x14ac:dyDescent="0.25">
      <c r="A194" t="s">
        <v>25</v>
      </c>
      <c r="C194" t="s">
        <v>87</v>
      </c>
      <c r="D194" s="2">
        <v>43921</v>
      </c>
      <c r="G194" t="s">
        <v>80</v>
      </c>
      <c r="H194" t="s">
        <v>26</v>
      </c>
      <c r="I194" t="s">
        <v>33</v>
      </c>
      <c r="J194" t="s">
        <v>51</v>
      </c>
      <c r="K194" s="11">
        <v>0</v>
      </c>
      <c r="L194" s="1">
        <v>0</v>
      </c>
      <c r="M194" s="1">
        <v>-8719.2574999999997</v>
      </c>
      <c r="N194" s="1">
        <v>22789907.617800001</v>
      </c>
      <c r="O194" s="1">
        <v>23031022.745200001</v>
      </c>
      <c r="P194" s="1">
        <v>520164.05170000001</v>
      </c>
      <c r="Q194" s="1">
        <v>514920.31310000003</v>
      </c>
      <c r="R194" t="s">
        <v>34</v>
      </c>
      <c r="S194" t="s">
        <v>29</v>
      </c>
      <c r="U194" t="s">
        <v>30</v>
      </c>
      <c r="W194" t="s">
        <v>74</v>
      </c>
      <c r="Z194" s="9" t="s">
        <v>565</v>
      </c>
      <c r="AA194" t="str">
        <f t="shared" si="8"/>
        <v>0100</v>
      </c>
      <c r="AB194" t="str">
        <f t="shared" si="9"/>
        <v>2020</v>
      </c>
      <c r="AC194" t="str">
        <f t="shared" si="10"/>
        <v>10</v>
      </c>
      <c r="AD194" t="str">
        <f>VLOOKUP(AC194,OA_Lookup!$A$1:$B$229,2,FALSE)</f>
        <v>DSWA</v>
      </c>
      <c r="AE194" t="str">
        <f t="shared" si="11"/>
        <v>10-DSWA</v>
      </c>
      <c r="AF194" t="str">
        <f>VLOOKUP(D194,Month_Name!$A$1:$B$13,2,FALSE)</f>
        <v>Mar</v>
      </c>
    </row>
    <row r="195" spans="1:32" x14ac:dyDescent="0.25">
      <c r="A195" t="s">
        <v>25</v>
      </c>
      <c r="C195" t="s">
        <v>87</v>
      </c>
      <c r="D195" s="2">
        <v>43921</v>
      </c>
      <c r="G195" t="s">
        <v>80</v>
      </c>
      <c r="H195" t="s">
        <v>26</v>
      </c>
      <c r="I195" t="s">
        <v>33</v>
      </c>
      <c r="J195" t="s">
        <v>51</v>
      </c>
      <c r="K195" s="11">
        <v>0</v>
      </c>
      <c r="L195" s="1">
        <v>0</v>
      </c>
      <c r="M195" s="1">
        <v>0</v>
      </c>
      <c r="N195" s="1">
        <v>3803012.4375999998</v>
      </c>
      <c r="O195" s="1">
        <v>6177986.3608999997</v>
      </c>
      <c r="P195" s="1">
        <v>747642.95050000004</v>
      </c>
      <c r="Q195" s="1">
        <v>746159.46369999996</v>
      </c>
      <c r="R195" t="s">
        <v>34</v>
      </c>
      <c r="S195" t="s">
        <v>52</v>
      </c>
      <c r="U195" t="s">
        <v>53</v>
      </c>
      <c r="W195" t="s">
        <v>74</v>
      </c>
      <c r="Z195" s="9" t="s">
        <v>566</v>
      </c>
      <c r="AA195" t="str">
        <f t="shared" ref="AA195:AA258" si="12">LEFT(Z195,4)</f>
        <v>2020</v>
      </c>
      <c r="AB195" t="str">
        <f t="shared" ref="AB195:AB258" si="13">"20"&amp;RIGHT(Z195,2)</f>
        <v>2020</v>
      </c>
      <c r="AC195" t="str">
        <f t="shared" ref="AC195:AC258" si="14">MID(G195,4,2)</f>
        <v>10</v>
      </c>
      <c r="AD195" t="str">
        <f>VLOOKUP(AC195,OA_Lookup!$A$1:$B$229,2,FALSE)</f>
        <v>DSWA</v>
      </c>
      <c r="AE195" t="str">
        <f t="shared" ref="AE195:AE258" si="15">AC195&amp;"-"&amp;AD195</f>
        <v>10-DSWA</v>
      </c>
      <c r="AF195" t="str">
        <f>VLOOKUP(D195,Month_Name!$A$1:$B$13,2,FALSE)</f>
        <v>Mar</v>
      </c>
    </row>
    <row r="196" spans="1:32" x14ac:dyDescent="0.25">
      <c r="A196" t="s">
        <v>25</v>
      </c>
      <c r="C196" t="s">
        <v>87</v>
      </c>
      <c r="D196" s="2">
        <v>43921</v>
      </c>
      <c r="G196" t="s">
        <v>80</v>
      </c>
      <c r="H196" t="s">
        <v>26</v>
      </c>
      <c r="I196" t="s">
        <v>33</v>
      </c>
      <c r="J196" t="s">
        <v>51</v>
      </c>
      <c r="K196" s="11">
        <v>0</v>
      </c>
      <c r="L196" s="1">
        <v>0</v>
      </c>
      <c r="M196" s="1">
        <v>11372944.5</v>
      </c>
      <c r="N196" s="1">
        <v>8767343.6922999993</v>
      </c>
      <c r="O196" s="1">
        <v>18410434.438999999</v>
      </c>
      <c r="P196" s="1">
        <v>15696137.692399999</v>
      </c>
      <c r="Q196" s="1">
        <v>15544065.449200001</v>
      </c>
      <c r="R196" t="s">
        <v>34</v>
      </c>
      <c r="S196" t="s">
        <v>52</v>
      </c>
      <c r="U196" t="s">
        <v>30</v>
      </c>
      <c r="W196" t="s">
        <v>74</v>
      </c>
      <c r="Z196" s="9" t="s">
        <v>567</v>
      </c>
      <c r="AA196" t="str">
        <f t="shared" si="12"/>
        <v>2065</v>
      </c>
      <c r="AB196" t="str">
        <f t="shared" si="13"/>
        <v>2020</v>
      </c>
      <c r="AC196" t="str">
        <f t="shared" si="14"/>
        <v>10</v>
      </c>
      <c r="AD196" t="str">
        <f>VLOOKUP(AC196,OA_Lookup!$A$1:$B$229,2,FALSE)</f>
        <v>DSWA</v>
      </c>
      <c r="AE196" t="str">
        <f t="shared" si="15"/>
        <v>10-DSWA</v>
      </c>
      <c r="AF196" t="str">
        <f>VLOOKUP(D196,Month_Name!$A$1:$B$13,2,FALSE)</f>
        <v>Mar</v>
      </c>
    </row>
    <row r="197" spans="1:32" x14ac:dyDescent="0.25">
      <c r="A197" t="s">
        <v>25</v>
      </c>
      <c r="C197" t="s">
        <v>87</v>
      </c>
      <c r="D197" s="2">
        <v>43921</v>
      </c>
      <c r="G197" t="s">
        <v>80</v>
      </c>
      <c r="H197" t="s">
        <v>26</v>
      </c>
      <c r="I197" t="s">
        <v>33</v>
      </c>
      <c r="J197" t="s">
        <v>51</v>
      </c>
      <c r="K197" s="11">
        <v>0</v>
      </c>
      <c r="L197" s="1">
        <v>0</v>
      </c>
      <c r="M197" s="1">
        <v>0</v>
      </c>
      <c r="N197" s="1">
        <v>19688.727800000001</v>
      </c>
      <c r="O197" s="1">
        <v>19688.727800000001</v>
      </c>
      <c r="P197" s="1">
        <v>19688.727800000001</v>
      </c>
      <c r="Q197" s="1">
        <v>18563.003400000001</v>
      </c>
      <c r="R197" t="s">
        <v>34</v>
      </c>
      <c r="S197" t="s">
        <v>52</v>
      </c>
      <c r="U197" t="s">
        <v>54</v>
      </c>
      <c r="W197" t="s">
        <v>74</v>
      </c>
      <c r="Z197" s="9" t="s">
        <v>568</v>
      </c>
      <c r="AA197" t="str">
        <f t="shared" si="12"/>
        <v>2020</v>
      </c>
      <c r="AB197" t="str">
        <f t="shared" si="13"/>
        <v>2020</v>
      </c>
      <c r="AC197" t="str">
        <f t="shared" si="14"/>
        <v>10</v>
      </c>
      <c r="AD197" t="str">
        <f>VLOOKUP(AC197,OA_Lookup!$A$1:$B$229,2,FALSE)</f>
        <v>DSWA</v>
      </c>
      <c r="AE197" t="str">
        <f t="shared" si="15"/>
        <v>10-DSWA</v>
      </c>
      <c r="AF197" t="str">
        <f>VLOOKUP(D197,Month_Name!$A$1:$B$13,2,FALSE)</f>
        <v>Mar</v>
      </c>
    </row>
    <row r="198" spans="1:32" x14ac:dyDescent="0.25">
      <c r="A198" t="s">
        <v>25</v>
      </c>
      <c r="C198" t="s">
        <v>87</v>
      </c>
      <c r="D198" s="2">
        <v>43921</v>
      </c>
      <c r="G198" t="s">
        <v>80</v>
      </c>
      <c r="H198" t="s">
        <v>26</v>
      </c>
      <c r="I198" t="s">
        <v>77</v>
      </c>
      <c r="J198" t="s">
        <v>51</v>
      </c>
      <c r="K198" s="1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11454.352000000001</v>
      </c>
      <c r="Q198" s="1">
        <v>11454.352000000001</v>
      </c>
      <c r="R198" t="s">
        <v>78</v>
      </c>
      <c r="S198" t="s">
        <v>52</v>
      </c>
      <c r="U198" t="s">
        <v>30</v>
      </c>
      <c r="W198" t="s">
        <v>74</v>
      </c>
      <c r="Z198" s="9" t="s">
        <v>560</v>
      </c>
      <c r="AA198" t="str">
        <f t="shared" si="12"/>
        <v>2020</v>
      </c>
      <c r="AB198" t="str">
        <f t="shared" si="13"/>
        <v>2020</v>
      </c>
      <c r="AC198" t="str">
        <f t="shared" si="14"/>
        <v>10</v>
      </c>
      <c r="AD198" t="str">
        <f>VLOOKUP(AC198,OA_Lookup!$A$1:$B$229,2,FALSE)</f>
        <v>DSWA</v>
      </c>
      <c r="AE198" t="str">
        <f t="shared" si="15"/>
        <v>10-DSWA</v>
      </c>
      <c r="AF198" t="str">
        <f>VLOOKUP(D198,Month_Name!$A$1:$B$13,2,FALSE)</f>
        <v>Mar</v>
      </c>
    </row>
    <row r="199" spans="1:32" x14ac:dyDescent="0.25">
      <c r="A199" t="s">
        <v>25</v>
      </c>
      <c r="C199" t="s">
        <v>87</v>
      </c>
      <c r="D199" s="2">
        <v>43921</v>
      </c>
      <c r="G199" t="s">
        <v>80</v>
      </c>
      <c r="H199" t="s">
        <v>37</v>
      </c>
      <c r="I199" t="s">
        <v>44</v>
      </c>
      <c r="J199" t="s">
        <v>51</v>
      </c>
      <c r="K199" s="11">
        <v>0</v>
      </c>
      <c r="L199" s="1">
        <v>1137.2945</v>
      </c>
      <c r="M199" s="1">
        <v>9856.5519000000004</v>
      </c>
      <c r="N199" s="1">
        <v>-7540.2546000000002</v>
      </c>
      <c r="O199" s="1">
        <v>-7540.2546000000002</v>
      </c>
      <c r="P199" s="1">
        <v>-7540.2546000000002</v>
      </c>
      <c r="Q199" s="1">
        <v>-7540.2546000000002</v>
      </c>
      <c r="R199" t="s">
        <v>45</v>
      </c>
      <c r="S199" t="s">
        <v>29</v>
      </c>
      <c r="U199" t="s">
        <v>30</v>
      </c>
      <c r="W199" t="s">
        <v>74</v>
      </c>
      <c r="Z199" s="9" t="s">
        <v>561</v>
      </c>
      <c r="AA199" t="str">
        <f t="shared" si="12"/>
        <v>2020</v>
      </c>
      <c r="AB199" t="str">
        <f t="shared" si="13"/>
        <v>2020</v>
      </c>
      <c r="AC199" t="str">
        <f t="shared" si="14"/>
        <v>10</v>
      </c>
      <c r="AD199" t="str">
        <f>VLOOKUP(AC199,OA_Lookup!$A$1:$B$229,2,FALSE)</f>
        <v>DSWA</v>
      </c>
      <c r="AE199" t="str">
        <f t="shared" si="15"/>
        <v>10-DSWA</v>
      </c>
      <c r="AF199" t="str">
        <f>VLOOKUP(D199,Month_Name!$A$1:$B$13,2,FALSE)</f>
        <v>Mar</v>
      </c>
    </row>
    <row r="200" spans="1:32" x14ac:dyDescent="0.25">
      <c r="A200" t="s">
        <v>25</v>
      </c>
      <c r="C200" t="s">
        <v>87</v>
      </c>
      <c r="D200" s="2">
        <v>43921</v>
      </c>
      <c r="G200" t="s">
        <v>80</v>
      </c>
      <c r="H200" t="s">
        <v>37</v>
      </c>
      <c r="I200" t="s">
        <v>44</v>
      </c>
      <c r="J200" t="s">
        <v>51</v>
      </c>
      <c r="K200" s="11">
        <v>0</v>
      </c>
      <c r="L200" s="1">
        <v>0</v>
      </c>
      <c r="M200" s="1">
        <v>0</v>
      </c>
      <c r="N200" s="1">
        <v>2435354.7812000001</v>
      </c>
      <c r="O200" s="1">
        <v>2435354.7812000001</v>
      </c>
      <c r="P200" s="1">
        <v>2435354.7812000001</v>
      </c>
      <c r="Q200" s="1">
        <v>2230261.7722</v>
      </c>
      <c r="R200" t="s">
        <v>45</v>
      </c>
      <c r="S200" t="s">
        <v>29</v>
      </c>
      <c r="U200" t="s">
        <v>54</v>
      </c>
      <c r="W200" t="s">
        <v>74</v>
      </c>
      <c r="Z200" s="9" t="s">
        <v>562</v>
      </c>
      <c r="AA200" t="str">
        <f t="shared" si="12"/>
        <v>0725</v>
      </c>
      <c r="AB200" t="str">
        <f t="shared" si="13"/>
        <v>2020</v>
      </c>
      <c r="AC200" t="str">
        <f t="shared" si="14"/>
        <v>10</v>
      </c>
      <c r="AD200" t="str">
        <f>VLOOKUP(AC200,OA_Lookup!$A$1:$B$229,2,FALSE)</f>
        <v>DSWA</v>
      </c>
      <c r="AE200" t="str">
        <f t="shared" si="15"/>
        <v>10-DSWA</v>
      </c>
      <c r="AF200" t="str">
        <f>VLOOKUP(D200,Month_Name!$A$1:$B$13,2,FALSE)</f>
        <v>Mar</v>
      </c>
    </row>
    <row r="201" spans="1:32" x14ac:dyDescent="0.25">
      <c r="A201" t="s">
        <v>25</v>
      </c>
      <c r="C201" t="s">
        <v>87</v>
      </c>
      <c r="D201" s="2">
        <v>43921</v>
      </c>
      <c r="G201" t="s">
        <v>81</v>
      </c>
      <c r="H201" t="s">
        <v>58</v>
      </c>
      <c r="I201" t="s">
        <v>59</v>
      </c>
      <c r="J201" t="s">
        <v>51</v>
      </c>
      <c r="K201" s="11">
        <v>0</v>
      </c>
      <c r="L201" s="1">
        <v>0</v>
      </c>
      <c r="M201" s="1">
        <v>-4405916.6091</v>
      </c>
      <c r="N201" s="1">
        <v>0</v>
      </c>
      <c r="O201" s="1">
        <v>0</v>
      </c>
      <c r="P201" s="1">
        <v>0</v>
      </c>
      <c r="Q201" s="1">
        <v>0</v>
      </c>
      <c r="R201" t="s">
        <v>60</v>
      </c>
      <c r="S201" t="s">
        <v>29</v>
      </c>
      <c r="U201" t="s">
        <v>30</v>
      </c>
      <c r="W201" t="s">
        <v>74</v>
      </c>
      <c r="Z201" s="9" t="s">
        <v>555</v>
      </c>
      <c r="AA201" t="str">
        <f t="shared" si="12"/>
        <v>0500</v>
      </c>
      <c r="AB201" t="str">
        <f t="shared" si="13"/>
        <v>2017</v>
      </c>
      <c r="AC201" t="str">
        <f t="shared" si="14"/>
        <v>31</v>
      </c>
      <c r="AD201" t="str">
        <f>VLOOKUP(AC201,OA_Lookup!$A$1:$B$229,2,FALSE)</f>
        <v>Air Force Center for Environmental Excellence (FY05 and prior)</v>
      </c>
      <c r="AE201" t="str">
        <f t="shared" si="15"/>
        <v>31-Air Force Center for Environmental Excellence (FY05 and prior)</v>
      </c>
      <c r="AF201" t="str">
        <f>VLOOKUP(D201,Month_Name!$A$1:$B$13,2,FALSE)</f>
        <v>Mar</v>
      </c>
    </row>
    <row r="202" spans="1:32" x14ac:dyDescent="0.25">
      <c r="A202" t="s">
        <v>25</v>
      </c>
      <c r="C202" t="s">
        <v>87</v>
      </c>
      <c r="D202" s="2">
        <v>43921</v>
      </c>
      <c r="G202" t="s">
        <v>81</v>
      </c>
      <c r="H202" t="s">
        <v>26</v>
      </c>
      <c r="I202" t="s">
        <v>72</v>
      </c>
      <c r="J202" t="s">
        <v>51</v>
      </c>
      <c r="K202" s="11">
        <v>0</v>
      </c>
      <c r="L202" s="1">
        <v>0</v>
      </c>
      <c r="M202" s="1">
        <v>0</v>
      </c>
      <c r="N202" s="1">
        <v>-97992.709300000002</v>
      </c>
      <c r="O202" s="1">
        <v>174806.31950000001</v>
      </c>
      <c r="P202" s="1">
        <v>1725226.0946</v>
      </c>
      <c r="Q202" s="1">
        <v>1888155.8074</v>
      </c>
      <c r="R202" t="s">
        <v>73</v>
      </c>
      <c r="S202" t="s">
        <v>29</v>
      </c>
      <c r="U202" t="s">
        <v>53</v>
      </c>
      <c r="W202" t="s">
        <v>74</v>
      </c>
      <c r="Z202" s="9" t="s">
        <v>556</v>
      </c>
      <c r="AA202" t="str">
        <f t="shared" si="12"/>
        <v>0500</v>
      </c>
      <c r="AB202" t="str">
        <f t="shared" si="13"/>
        <v>2018</v>
      </c>
      <c r="AC202" t="str">
        <f t="shared" si="14"/>
        <v>31</v>
      </c>
      <c r="AD202" t="str">
        <f>VLOOKUP(AC202,OA_Lookup!$A$1:$B$229,2,FALSE)</f>
        <v>Air Force Center for Environmental Excellence (FY05 and prior)</v>
      </c>
      <c r="AE202" t="str">
        <f t="shared" si="15"/>
        <v>31-Air Force Center for Environmental Excellence (FY05 and prior)</v>
      </c>
      <c r="AF202" t="str">
        <f>VLOOKUP(D202,Month_Name!$A$1:$B$13,2,FALSE)</f>
        <v>Mar</v>
      </c>
    </row>
    <row r="203" spans="1:32" x14ac:dyDescent="0.25">
      <c r="A203" t="s">
        <v>25</v>
      </c>
      <c r="C203" t="s">
        <v>87</v>
      </c>
      <c r="D203" s="2">
        <v>43921</v>
      </c>
      <c r="G203" t="s">
        <v>81</v>
      </c>
      <c r="H203" t="s">
        <v>26</v>
      </c>
      <c r="I203" t="s">
        <v>72</v>
      </c>
      <c r="J203" t="s">
        <v>51</v>
      </c>
      <c r="K203" s="11">
        <v>0</v>
      </c>
      <c r="L203" s="1">
        <v>-47878.58</v>
      </c>
      <c r="M203" s="1">
        <v>4359516.5119000003</v>
      </c>
      <c r="N203" s="1">
        <v>4772876.3016999997</v>
      </c>
      <c r="O203" s="1">
        <v>7325723.2438000003</v>
      </c>
      <c r="P203" s="1">
        <v>4958596.1897</v>
      </c>
      <c r="Q203" s="1">
        <v>4948917.5031000003</v>
      </c>
      <c r="R203" t="s">
        <v>73</v>
      </c>
      <c r="S203" t="s">
        <v>29</v>
      </c>
      <c r="U203" t="s">
        <v>30</v>
      </c>
      <c r="W203" t="s">
        <v>74</v>
      </c>
      <c r="Z203" s="9" t="s">
        <v>557</v>
      </c>
      <c r="AA203" t="str">
        <f t="shared" si="12"/>
        <v>2035</v>
      </c>
      <c r="AB203" t="str">
        <f t="shared" si="13"/>
        <v>2019</v>
      </c>
      <c r="AC203" t="str">
        <f t="shared" si="14"/>
        <v>31</v>
      </c>
      <c r="AD203" t="str">
        <f>VLOOKUP(AC203,OA_Lookup!$A$1:$B$229,2,FALSE)</f>
        <v>Air Force Center for Environmental Excellence (FY05 and prior)</v>
      </c>
      <c r="AE203" t="str">
        <f t="shared" si="15"/>
        <v>31-Air Force Center for Environmental Excellence (FY05 and prior)</v>
      </c>
      <c r="AF203" t="str">
        <f>VLOOKUP(D203,Month_Name!$A$1:$B$13,2,FALSE)</f>
        <v>Mar</v>
      </c>
    </row>
    <row r="204" spans="1:32" x14ac:dyDescent="0.25">
      <c r="A204" t="s">
        <v>25</v>
      </c>
      <c r="C204" t="s">
        <v>87</v>
      </c>
      <c r="D204" s="2">
        <v>43921</v>
      </c>
      <c r="G204" t="s">
        <v>81</v>
      </c>
      <c r="H204" t="s">
        <v>26</v>
      </c>
      <c r="I204" t="s">
        <v>68</v>
      </c>
      <c r="J204" t="s">
        <v>51</v>
      </c>
      <c r="K204" s="11">
        <v>0</v>
      </c>
      <c r="L204" s="1">
        <v>0</v>
      </c>
      <c r="M204" s="1">
        <v>0</v>
      </c>
      <c r="N204" s="1">
        <v>0</v>
      </c>
      <c r="O204" s="1">
        <v>0</v>
      </c>
      <c r="P204" s="1">
        <v>101250.29210000001</v>
      </c>
      <c r="Q204" s="1">
        <v>101250.29210000001</v>
      </c>
      <c r="R204" t="s">
        <v>69</v>
      </c>
      <c r="S204" t="s">
        <v>29</v>
      </c>
      <c r="U204" t="s">
        <v>30</v>
      </c>
      <c r="W204" t="s">
        <v>74</v>
      </c>
      <c r="Z204" s="9" t="s">
        <v>558</v>
      </c>
      <c r="AA204" t="str">
        <f t="shared" si="12"/>
        <v>2035</v>
      </c>
      <c r="AB204" t="str">
        <f t="shared" si="13"/>
        <v>2020</v>
      </c>
      <c r="AC204" t="str">
        <f t="shared" si="14"/>
        <v>31</v>
      </c>
      <c r="AD204" t="str">
        <f>VLOOKUP(AC204,OA_Lookup!$A$1:$B$229,2,FALSE)</f>
        <v>Air Force Center for Environmental Excellence (FY05 and prior)</v>
      </c>
      <c r="AE204" t="str">
        <f t="shared" si="15"/>
        <v>31-Air Force Center for Environmental Excellence (FY05 and prior)</v>
      </c>
      <c r="AF204" t="str">
        <f>VLOOKUP(D204,Month_Name!$A$1:$B$13,2,FALSE)</f>
        <v>Mar</v>
      </c>
    </row>
    <row r="205" spans="1:32" x14ac:dyDescent="0.25">
      <c r="A205" t="s">
        <v>25</v>
      </c>
      <c r="C205" t="s">
        <v>87</v>
      </c>
      <c r="D205" s="2">
        <v>43921</v>
      </c>
      <c r="G205" t="s">
        <v>81</v>
      </c>
      <c r="H205" t="s">
        <v>37</v>
      </c>
      <c r="I205" t="s">
        <v>42</v>
      </c>
      <c r="J205" t="s">
        <v>51</v>
      </c>
      <c r="K205" s="11">
        <v>0</v>
      </c>
      <c r="L205" s="1">
        <v>0</v>
      </c>
      <c r="M205" s="1">
        <v>0</v>
      </c>
      <c r="N205" s="1">
        <v>0</v>
      </c>
      <c r="O205" s="1">
        <v>20688.5082</v>
      </c>
      <c r="P205" s="1">
        <v>230127.05859999999</v>
      </c>
      <c r="Q205" s="1">
        <v>230127.05859999999</v>
      </c>
      <c r="R205" t="s">
        <v>43</v>
      </c>
      <c r="S205" t="s">
        <v>29</v>
      </c>
      <c r="U205" t="s">
        <v>53</v>
      </c>
      <c r="W205" t="s">
        <v>74</v>
      </c>
      <c r="Z205" s="9" t="s">
        <v>559</v>
      </c>
      <c r="AA205" t="str">
        <f t="shared" si="12"/>
        <v>2035</v>
      </c>
      <c r="AB205" t="str">
        <f t="shared" si="13"/>
        <v>2020</v>
      </c>
      <c r="AC205" t="str">
        <f t="shared" si="14"/>
        <v>31</v>
      </c>
      <c r="AD205" t="str">
        <f>VLOOKUP(AC205,OA_Lookup!$A$1:$B$229,2,FALSE)</f>
        <v>Air Force Center for Environmental Excellence (FY05 and prior)</v>
      </c>
      <c r="AE205" t="str">
        <f t="shared" si="15"/>
        <v>31-Air Force Center for Environmental Excellence (FY05 and prior)</v>
      </c>
      <c r="AF205" t="str">
        <f>VLOOKUP(D205,Month_Name!$A$1:$B$13,2,FALSE)</f>
        <v>Mar</v>
      </c>
    </row>
    <row r="206" spans="1:32" x14ac:dyDescent="0.25">
      <c r="A206" t="s">
        <v>25</v>
      </c>
      <c r="C206" t="s">
        <v>87</v>
      </c>
      <c r="D206" s="2">
        <v>43921</v>
      </c>
      <c r="G206" t="s">
        <v>81</v>
      </c>
      <c r="H206" t="s">
        <v>37</v>
      </c>
      <c r="I206" t="s">
        <v>42</v>
      </c>
      <c r="J206" t="s">
        <v>51</v>
      </c>
      <c r="K206" s="11">
        <v>0</v>
      </c>
      <c r="L206" s="1">
        <v>0</v>
      </c>
      <c r="M206" s="1">
        <v>0</v>
      </c>
      <c r="N206" s="1">
        <v>61545.523200000003</v>
      </c>
      <c r="O206" s="1">
        <v>0</v>
      </c>
      <c r="P206" s="1">
        <v>0</v>
      </c>
      <c r="Q206" s="1">
        <v>0</v>
      </c>
      <c r="R206" t="s">
        <v>43</v>
      </c>
      <c r="S206" t="s">
        <v>29</v>
      </c>
      <c r="U206" t="s">
        <v>30</v>
      </c>
      <c r="W206" t="s">
        <v>74</v>
      </c>
      <c r="Z206" s="9" t="s">
        <v>563</v>
      </c>
      <c r="AA206" t="str">
        <f t="shared" si="12"/>
        <v>2020</v>
      </c>
      <c r="AB206" t="str">
        <f t="shared" si="13"/>
        <v>2020</v>
      </c>
      <c r="AC206" t="str">
        <f t="shared" si="14"/>
        <v>31</v>
      </c>
      <c r="AD206" t="str">
        <f>VLOOKUP(AC206,OA_Lookup!$A$1:$B$229,2,FALSE)</f>
        <v>Air Force Center for Environmental Excellence (FY05 and prior)</v>
      </c>
      <c r="AE206" t="str">
        <f t="shared" si="15"/>
        <v>31-Air Force Center for Environmental Excellence (FY05 and prior)</v>
      </c>
      <c r="AF206" t="str">
        <f>VLOOKUP(D206,Month_Name!$A$1:$B$13,2,FALSE)</f>
        <v>Mar</v>
      </c>
    </row>
    <row r="207" spans="1:32" x14ac:dyDescent="0.25">
      <c r="A207" t="s">
        <v>25</v>
      </c>
      <c r="C207" t="s">
        <v>87</v>
      </c>
      <c r="D207" s="2">
        <v>43921</v>
      </c>
      <c r="G207" t="s">
        <v>81</v>
      </c>
      <c r="H207" t="s">
        <v>37</v>
      </c>
      <c r="I207" t="s">
        <v>44</v>
      </c>
      <c r="J207" t="s">
        <v>51</v>
      </c>
      <c r="K207" s="11">
        <v>0</v>
      </c>
      <c r="L207" s="1">
        <v>0</v>
      </c>
      <c r="M207" s="1">
        <v>0</v>
      </c>
      <c r="N207" s="1">
        <v>99.096299999999999</v>
      </c>
      <c r="O207" s="1">
        <v>99.096299999999999</v>
      </c>
      <c r="P207" s="1">
        <v>99.096299999999999</v>
      </c>
      <c r="Q207" s="1">
        <v>99.096299999999999</v>
      </c>
      <c r="R207" t="s">
        <v>45</v>
      </c>
      <c r="S207" t="s">
        <v>29</v>
      </c>
      <c r="U207" t="s">
        <v>53</v>
      </c>
      <c r="W207" t="s">
        <v>74</v>
      </c>
      <c r="Z207" s="9" t="s">
        <v>564</v>
      </c>
      <c r="AA207" t="str">
        <f t="shared" si="12"/>
        <v>0100</v>
      </c>
      <c r="AB207" t="str">
        <f t="shared" si="13"/>
        <v>2020</v>
      </c>
      <c r="AC207" t="str">
        <f t="shared" si="14"/>
        <v>31</v>
      </c>
      <c r="AD207" t="str">
        <f>VLOOKUP(AC207,OA_Lookup!$A$1:$B$229,2,FALSE)</f>
        <v>Air Force Center for Environmental Excellence (FY05 and prior)</v>
      </c>
      <c r="AE207" t="str">
        <f t="shared" si="15"/>
        <v>31-Air Force Center for Environmental Excellence (FY05 and prior)</v>
      </c>
      <c r="AF207" t="str">
        <f>VLOOKUP(D207,Month_Name!$A$1:$B$13,2,FALSE)</f>
        <v>Mar</v>
      </c>
    </row>
    <row r="208" spans="1:32" x14ac:dyDescent="0.25">
      <c r="A208" t="s">
        <v>25</v>
      </c>
      <c r="C208" t="s">
        <v>87</v>
      </c>
      <c r="D208" s="2">
        <v>43921</v>
      </c>
      <c r="G208" t="s">
        <v>81</v>
      </c>
      <c r="H208" t="s">
        <v>37</v>
      </c>
      <c r="I208" t="s">
        <v>44</v>
      </c>
      <c r="J208" t="s">
        <v>51</v>
      </c>
      <c r="K208" s="11">
        <v>0</v>
      </c>
      <c r="L208" s="1">
        <v>-5774.3851000000004</v>
      </c>
      <c r="M208" s="1">
        <v>-5774.3851000000004</v>
      </c>
      <c r="N208" s="1">
        <v>-14872.945400000001</v>
      </c>
      <c r="O208" s="1">
        <v>-14872.945400000001</v>
      </c>
      <c r="P208" s="1">
        <v>-14830.4637</v>
      </c>
      <c r="Q208" s="1">
        <v>-14830.4637</v>
      </c>
      <c r="R208" t="s">
        <v>45</v>
      </c>
      <c r="S208" t="s">
        <v>29</v>
      </c>
      <c r="U208" t="s">
        <v>30</v>
      </c>
      <c r="W208" t="s">
        <v>74</v>
      </c>
      <c r="Z208" s="9" t="s">
        <v>565</v>
      </c>
      <c r="AA208" t="str">
        <f t="shared" si="12"/>
        <v>0100</v>
      </c>
      <c r="AB208" t="str">
        <f t="shared" si="13"/>
        <v>2020</v>
      </c>
      <c r="AC208" t="str">
        <f t="shared" si="14"/>
        <v>31</v>
      </c>
      <c r="AD208" t="str">
        <f>VLOOKUP(AC208,OA_Lookup!$A$1:$B$229,2,FALSE)</f>
        <v>Air Force Center for Environmental Excellence (FY05 and prior)</v>
      </c>
      <c r="AE208" t="str">
        <f t="shared" si="15"/>
        <v>31-Air Force Center for Environmental Excellence (FY05 and prior)</v>
      </c>
      <c r="AF208" t="str">
        <f>VLOOKUP(D208,Month_Name!$A$1:$B$13,2,FALSE)</f>
        <v>Mar</v>
      </c>
    </row>
    <row r="209" spans="1:32" x14ac:dyDescent="0.25">
      <c r="A209" t="s">
        <v>25</v>
      </c>
      <c r="C209" t="s">
        <v>87</v>
      </c>
      <c r="D209" s="2">
        <v>43921</v>
      </c>
      <c r="G209" t="s">
        <v>81</v>
      </c>
      <c r="H209" t="s">
        <v>37</v>
      </c>
      <c r="I209" t="s">
        <v>44</v>
      </c>
      <c r="J209" t="s">
        <v>51</v>
      </c>
      <c r="K209" s="11">
        <v>0</v>
      </c>
      <c r="L209" s="1">
        <v>0</v>
      </c>
      <c r="M209" s="1">
        <v>0</v>
      </c>
      <c r="N209" s="1">
        <v>3366010.2143999999</v>
      </c>
      <c r="O209" s="1">
        <v>3366010.2143999999</v>
      </c>
      <c r="P209" s="1">
        <v>3366010.2143999999</v>
      </c>
      <c r="Q209" s="1">
        <v>3060287.5273000002</v>
      </c>
      <c r="R209" t="s">
        <v>45</v>
      </c>
      <c r="S209" t="s">
        <v>29</v>
      </c>
      <c r="U209" t="s">
        <v>54</v>
      </c>
      <c r="W209" t="s">
        <v>74</v>
      </c>
      <c r="Z209" s="9" t="s">
        <v>566</v>
      </c>
      <c r="AA209" t="str">
        <f t="shared" si="12"/>
        <v>2020</v>
      </c>
      <c r="AB209" t="str">
        <f t="shared" si="13"/>
        <v>2020</v>
      </c>
      <c r="AC209" t="str">
        <f t="shared" si="14"/>
        <v>31</v>
      </c>
      <c r="AD209" t="str">
        <f>VLOOKUP(AC209,OA_Lookup!$A$1:$B$229,2,FALSE)</f>
        <v>Air Force Center for Environmental Excellence (FY05 and prior)</v>
      </c>
      <c r="AE209" t="str">
        <f t="shared" si="15"/>
        <v>31-Air Force Center for Environmental Excellence (FY05 and prior)</v>
      </c>
      <c r="AF209" t="str">
        <f>VLOOKUP(D209,Month_Name!$A$1:$B$13,2,FALSE)</f>
        <v>Mar</v>
      </c>
    </row>
    <row r="210" spans="1:32" x14ac:dyDescent="0.25">
      <c r="A210" t="s">
        <v>25</v>
      </c>
      <c r="C210" t="s">
        <v>87</v>
      </c>
      <c r="D210" s="2">
        <v>43921</v>
      </c>
      <c r="G210" t="s">
        <v>81</v>
      </c>
      <c r="H210" t="s">
        <v>37</v>
      </c>
      <c r="I210" t="s">
        <v>70</v>
      </c>
      <c r="J210" t="s">
        <v>51</v>
      </c>
      <c r="K210" s="11">
        <v>0</v>
      </c>
      <c r="L210" s="1">
        <v>6682.7043000000003</v>
      </c>
      <c r="M210" s="1">
        <v>6682.7043000000003</v>
      </c>
      <c r="N210" s="1">
        <v>0</v>
      </c>
      <c r="O210" s="1">
        <v>0</v>
      </c>
      <c r="P210" s="1">
        <v>0</v>
      </c>
      <c r="Q210" s="1">
        <v>0</v>
      </c>
      <c r="R210" t="s">
        <v>71</v>
      </c>
      <c r="S210" t="s">
        <v>29</v>
      </c>
      <c r="U210" t="s">
        <v>30</v>
      </c>
      <c r="W210" t="s">
        <v>74</v>
      </c>
      <c r="Z210" s="9" t="s">
        <v>567</v>
      </c>
      <c r="AA210" t="str">
        <f t="shared" si="12"/>
        <v>2065</v>
      </c>
      <c r="AB210" t="str">
        <f t="shared" si="13"/>
        <v>2020</v>
      </c>
      <c r="AC210" t="str">
        <f t="shared" si="14"/>
        <v>31</v>
      </c>
      <c r="AD210" t="str">
        <f>VLOOKUP(AC210,OA_Lookup!$A$1:$B$229,2,FALSE)</f>
        <v>Air Force Center for Environmental Excellence (FY05 and prior)</v>
      </c>
      <c r="AE210" t="str">
        <f t="shared" si="15"/>
        <v>31-Air Force Center for Environmental Excellence (FY05 and prior)</v>
      </c>
      <c r="AF210" t="str">
        <f>VLOOKUP(D210,Month_Name!$A$1:$B$13,2,FALSE)</f>
        <v>Mar</v>
      </c>
    </row>
    <row r="211" spans="1:32" x14ac:dyDescent="0.25">
      <c r="A211" t="s">
        <v>25</v>
      </c>
      <c r="C211" t="s">
        <v>87</v>
      </c>
      <c r="D211" s="2">
        <v>43921</v>
      </c>
      <c r="G211" t="s">
        <v>82</v>
      </c>
      <c r="H211" t="s">
        <v>26</v>
      </c>
      <c r="I211" t="s">
        <v>27</v>
      </c>
      <c r="J211" t="s">
        <v>51</v>
      </c>
      <c r="K211" s="11">
        <v>0</v>
      </c>
      <c r="L211" s="1">
        <v>0</v>
      </c>
      <c r="M211" s="1">
        <v>0</v>
      </c>
      <c r="N211" s="1">
        <v>15163.925999999999</v>
      </c>
      <c r="O211" s="1">
        <v>13647.5334</v>
      </c>
      <c r="P211" s="1">
        <v>96517.6005</v>
      </c>
      <c r="Q211" s="1">
        <v>96517.6005</v>
      </c>
      <c r="R211" t="s">
        <v>28</v>
      </c>
      <c r="S211" t="s">
        <v>29</v>
      </c>
      <c r="U211" t="s">
        <v>53</v>
      </c>
      <c r="W211" t="s">
        <v>74</v>
      </c>
      <c r="Z211" s="9" t="s">
        <v>568</v>
      </c>
      <c r="AA211" t="str">
        <f t="shared" si="12"/>
        <v>2020</v>
      </c>
      <c r="AB211" t="str">
        <f t="shared" si="13"/>
        <v>2020</v>
      </c>
      <c r="AC211" t="str">
        <f t="shared" si="14"/>
        <v>35</v>
      </c>
      <c r="AD211" t="str">
        <f>VLOOKUP(AC211,OA_Lookup!$A$1:$B$229,2,FALSE)</f>
        <v>Military Traffic Management Command (MTMC)</v>
      </c>
      <c r="AE211" t="str">
        <f t="shared" si="15"/>
        <v>35-Military Traffic Management Command (MTMC)</v>
      </c>
      <c r="AF211" t="str">
        <f>VLOOKUP(D211,Month_Name!$A$1:$B$13,2,FALSE)</f>
        <v>Mar</v>
      </c>
    </row>
    <row r="212" spans="1:32" x14ac:dyDescent="0.25">
      <c r="A212" t="s">
        <v>25</v>
      </c>
      <c r="C212" t="s">
        <v>87</v>
      </c>
      <c r="D212" s="2">
        <v>43921</v>
      </c>
      <c r="G212" t="s">
        <v>82</v>
      </c>
      <c r="H212" t="s">
        <v>26</v>
      </c>
      <c r="I212" t="s">
        <v>27</v>
      </c>
      <c r="J212" t="s">
        <v>51</v>
      </c>
      <c r="K212" s="11">
        <v>0</v>
      </c>
      <c r="L212" s="1">
        <v>0</v>
      </c>
      <c r="M212" s="1">
        <v>0</v>
      </c>
      <c r="N212" s="1">
        <v>-7502.5798000000004</v>
      </c>
      <c r="O212" s="1">
        <v>-7502.5798000000004</v>
      </c>
      <c r="P212" s="1">
        <v>10718.1283</v>
      </c>
      <c r="Q212" s="1">
        <v>10718.1283</v>
      </c>
      <c r="R212" t="s">
        <v>28</v>
      </c>
      <c r="S212" t="s">
        <v>29</v>
      </c>
      <c r="U212" t="s">
        <v>30</v>
      </c>
      <c r="W212" t="s">
        <v>74</v>
      </c>
      <c r="Z212" s="9" t="s">
        <v>560</v>
      </c>
      <c r="AA212" t="str">
        <f t="shared" si="12"/>
        <v>2020</v>
      </c>
      <c r="AB212" t="str">
        <f t="shared" si="13"/>
        <v>2020</v>
      </c>
      <c r="AC212" t="str">
        <f t="shared" si="14"/>
        <v>35</v>
      </c>
      <c r="AD212" t="str">
        <f>VLOOKUP(AC212,OA_Lookup!$A$1:$B$229,2,FALSE)</f>
        <v>Military Traffic Management Command (MTMC)</v>
      </c>
      <c r="AE212" t="str">
        <f t="shared" si="15"/>
        <v>35-Military Traffic Management Command (MTMC)</v>
      </c>
      <c r="AF212" t="str">
        <f>VLOOKUP(D212,Month_Name!$A$1:$B$13,2,FALSE)</f>
        <v>Mar</v>
      </c>
    </row>
    <row r="213" spans="1:32" x14ac:dyDescent="0.25">
      <c r="A213" t="s">
        <v>25</v>
      </c>
      <c r="C213" t="s">
        <v>87</v>
      </c>
      <c r="D213" s="2">
        <v>43921</v>
      </c>
      <c r="G213" t="s">
        <v>82</v>
      </c>
      <c r="H213" t="s">
        <v>26</v>
      </c>
      <c r="I213" t="s">
        <v>31</v>
      </c>
      <c r="J213" t="s">
        <v>51</v>
      </c>
      <c r="K213" s="11">
        <v>0</v>
      </c>
      <c r="L213" s="1">
        <v>0</v>
      </c>
      <c r="M213" s="1">
        <v>0</v>
      </c>
      <c r="N213" s="1">
        <v>7452.6828999999998</v>
      </c>
      <c r="O213" s="1">
        <v>3012620.1201999998</v>
      </c>
      <c r="P213" s="1">
        <v>97097.878400000001</v>
      </c>
      <c r="Q213" s="1">
        <v>97097.878400000001</v>
      </c>
      <c r="R213" t="s">
        <v>32</v>
      </c>
      <c r="S213" t="s">
        <v>29</v>
      </c>
      <c r="U213" t="s">
        <v>53</v>
      </c>
      <c r="W213" t="s">
        <v>74</v>
      </c>
      <c r="Z213" s="9" t="s">
        <v>561</v>
      </c>
      <c r="AA213" t="str">
        <f t="shared" si="12"/>
        <v>2020</v>
      </c>
      <c r="AB213" t="str">
        <f t="shared" si="13"/>
        <v>2020</v>
      </c>
      <c r="AC213" t="str">
        <f t="shared" si="14"/>
        <v>35</v>
      </c>
      <c r="AD213" t="str">
        <f>VLOOKUP(AC213,OA_Lookup!$A$1:$B$229,2,FALSE)</f>
        <v>Military Traffic Management Command (MTMC)</v>
      </c>
      <c r="AE213" t="str">
        <f t="shared" si="15"/>
        <v>35-Military Traffic Management Command (MTMC)</v>
      </c>
      <c r="AF213" t="str">
        <f>VLOOKUP(D213,Month_Name!$A$1:$B$13,2,FALSE)</f>
        <v>Mar</v>
      </c>
    </row>
    <row r="214" spans="1:32" x14ac:dyDescent="0.25">
      <c r="A214" t="s">
        <v>25</v>
      </c>
      <c r="C214" t="s">
        <v>87</v>
      </c>
      <c r="D214" s="2">
        <v>43921</v>
      </c>
      <c r="G214" t="s">
        <v>82</v>
      </c>
      <c r="H214" t="s">
        <v>26</v>
      </c>
      <c r="I214" t="s">
        <v>31</v>
      </c>
      <c r="J214" t="s">
        <v>51</v>
      </c>
      <c r="K214" s="11">
        <v>0</v>
      </c>
      <c r="L214" s="1">
        <v>0</v>
      </c>
      <c r="M214" s="1">
        <v>0</v>
      </c>
      <c r="N214" s="1">
        <v>-2177.3806</v>
      </c>
      <c r="O214" s="1">
        <v>-2177.3806</v>
      </c>
      <c r="P214" s="1">
        <v>0</v>
      </c>
      <c r="Q214" s="1">
        <v>0</v>
      </c>
      <c r="R214" t="s">
        <v>32</v>
      </c>
      <c r="S214" t="s">
        <v>29</v>
      </c>
      <c r="U214" t="s">
        <v>30</v>
      </c>
      <c r="W214" t="s">
        <v>74</v>
      </c>
      <c r="Z214" s="9" t="s">
        <v>562</v>
      </c>
      <c r="AA214" t="str">
        <f t="shared" si="12"/>
        <v>0725</v>
      </c>
      <c r="AB214" t="str">
        <f t="shared" si="13"/>
        <v>2020</v>
      </c>
      <c r="AC214" t="str">
        <f t="shared" si="14"/>
        <v>35</v>
      </c>
      <c r="AD214" t="str">
        <f>VLOOKUP(AC214,OA_Lookup!$A$1:$B$229,2,FALSE)</f>
        <v>Military Traffic Management Command (MTMC)</v>
      </c>
      <c r="AE214" t="str">
        <f t="shared" si="15"/>
        <v>35-Military Traffic Management Command (MTMC)</v>
      </c>
      <c r="AF214" t="str">
        <f>VLOOKUP(D214,Month_Name!$A$1:$B$13,2,FALSE)</f>
        <v>Mar</v>
      </c>
    </row>
    <row r="215" spans="1:32" x14ac:dyDescent="0.25">
      <c r="A215" t="s">
        <v>25</v>
      </c>
      <c r="C215" t="s">
        <v>87</v>
      </c>
      <c r="D215" s="2">
        <v>43921</v>
      </c>
      <c r="G215" t="s">
        <v>82</v>
      </c>
      <c r="H215" t="s">
        <v>26</v>
      </c>
      <c r="I215" t="s">
        <v>48</v>
      </c>
      <c r="J215" t="s">
        <v>51</v>
      </c>
      <c r="K215" s="11">
        <v>0</v>
      </c>
      <c r="L215" s="1">
        <v>0</v>
      </c>
      <c r="M215" s="1">
        <v>0</v>
      </c>
      <c r="N215" s="1">
        <v>1585625.7786999999</v>
      </c>
      <c r="O215" s="1">
        <v>137470.84570000001</v>
      </c>
      <c r="P215" s="1">
        <v>0</v>
      </c>
      <c r="Q215" s="1">
        <v>0</v>
      </c>
      <c r="R215" t="s">
        <v>49</v>
      </c>
      <c r="S215" t="s">
        <v>52</v>
      </c>
      <c r="U215" t="s">
        <v>53</v>
      </c>
      <c r="W215" t="s">
        <v>74</v>
      </c>
      <c r="Z215" s="9" t="s">
        <v>555</v>
      </c>
      <c r="AA215" t="str">
        <f t="shared" si="12"/>
        <v>0500</v>
      </c>
      <c r="AB215" t="str">
        <f t="shared" si="13"/>
        <v>2017</v>
      </c>
      <c r="AC215" t="str">
        <f t="shared" si="14"/>
        <v>35</v>
      </c>
      <c r="AD215" t="str">
        <f>VLOOKUP(AC215,OA_Lookup!$A$1:$B$229,2,FALSE)</f>
        <v>Military Traffic Management Command (MTMC)</v>
      </c>
      <c r="AE215" t="str">
        <f t="shared" si="15"/>
        <v>35-Military Traffic Management Command (MTMC)</v>
      </c>
      <c r="AF215" t="str">
        <f>VLOOKUP(D215,Month_Name!$A$1:$B$13,2,FALSE)</f>
        <v>Mar</v>
      </c>
    </row>
    <row r="216" spans="1:32" x14ac:dyDescent="0.25">
      <c r="A216" t="s">
        <v>25</v>
      </c>
      <c r="C216" t="s">
        <v>87</v>
      </c>
      <c r="D216" s="2">
        <v>43921</v>
      </c>
      <c r="G216" t="s">
        <v>82</v>
      </c>
      <c r="H216" t="s">
        <v>26</v>
      </c>
      <c r="I216" t="s">
        <v>48</v>
      </c>
      <c r="J216" t="s">
        <v>51</v>
      </c>
      <c r="K216" s="11">
        <v>0</v>
      </c>
      <c r="L216" s="1">
        <v>2881145.94</v>
      </c>
      <c r="M216" s="1">
        <v>2881145.94</v>
      </c>
      <c r="N216" s="1">
        <v>0</v>
      </c>
      <c r="O216" s="1">
        <v>0</v>
      </c>
      <c r="P216" s="1">
        <v>0</v>
      </c>
      <c r="Q216" s="1">
        <v>0</v>
      </c>
      <c r="R216" t="s">
        <v>49</v>
      </c>
      <c r="S216" t="s">
        <v>52</v>
      </c>
      <c r="U216" t="s">
        <v>30</v>
      </c>
      <c r="W216" t="s">
        <v>74</v>
      </c>
      <c r="Z216" s="9" t="s">
        <v>556</v>
      </c>
      <c r="AA216" t="str">
        <f t="shared" si="12"/>
        <v>0500</v>
      </c>
      <c r="AB216" t="str">
        <f t="shared" si="13"/>
        <v>2018</v>
      </c>
      <c r="AC216" t="str">
        <f t="shared" si="14"/>
        <v>35</v>
      </c>
      <c r="AD216" t="str">
        <f>VLOOKUP(AC216,OA_Lookup!$A$1:$B$229,2,FALSE)</f>
        <v>Military Traffic Management Command (MTMC)</v>
      </c>
      <c r="AE216" t="str">
        <f t="shared" si="15"/>
        <v>35-Military Traffic Management Command (MTMC)</v>
      </c>
      <c r="AF216" t="str">
        <f>VLOOKUP(D216,Month_Name!$A$1:$B$13,2,FALSE)</f>
        <v>Mar</v>
      </c>
    </row>
    <row r="217" spans="1:32" x14ac:dyDescent="0.25">
      <c r="A217" t="s">
        <v>25</v>
      </c>
      <c r="C217" t="s">
        <v>87</v>
      </c>
      <c r="D217" s="2">
        <v>43921</v>
      </c>
      <c r="G217" t="s">
        <v>82</v>
      </c>
      <c r="H217" t="s">
        <v>26</v>
      </c>
      <c r="I217" t="s">
        <v>35</v>
      </c>
      <c r="J217" t="s">
        <v>51</v>
      </c>
      <c r="K217" s="11">
        <v>0</v>
      </c>
      <c r="L217" s="1">
        <v>417007.96500000003</v>
      </c>
      <c r="M217" s="1">
        <v>417007.96500000003</v>
      </c>
      <c r="N217" s="1">
        <v>235495.7708</v>
      </c>
      <c r="O217" s="1">
        <v>235495.7708</v>
      </c>
      <c r="P217" s="1">
        <v>0</v>
      </c>
      <c r="Q217" s="1">
        <v>0</v>
      </c>
      <c r="R217" t="s">
        <v>36</v>
      </c>
      <c r="S217" t="s">
        <v>29</v>
      </c>
      <c r="U217" t="s">
        <v>30</v>
      </c>
      <c r="W217" t="s">
        <v>74</v>
      </c>
      <c r="Z217" s="9" t="s">
        <v>557</v>
      </c>
      <c r="AA217" t="str">
        <f t="shared" si="12"/>
        <v>2035</v>
      </c>
      <c r="AB217" t="str">
        <f t="shared" si="13"/>
        <v>2019</v>
      </c>
      <c r="AC217" t="str">
        <f t="shared" si="14"/>
        <v>35</v>
      </c>
      <c r="AD217" t="str">
        <f>VLOOKUP(AC217,OA_Lookup!$A$1:$B$229,2,FALSE)</f>
        <v>Military Traffic Management Command (MTMC)</v>
      </c>
      <c r="AE217" t="str">
        <f t="shared" si="15"/>
        <v>35-Military Traffic Management Command (MTMC)</v>
      </c>
      <c r="AF217" t="str">
        <f>VLOOKUP(D217,Month_Name!$A$1:$B$13,2,FALSE)</f>
        <v>Mar</v>
      </c>
    </row>
    <row r="218" spans="1:32" x14ac:dyDescent="0.25">
      <c r="A218" t="s">
        <v>25</v>
      </c>
      <c r="C218" t="s">
        <v>87</v>
      </c>
      <c r="D218" s="2">
        <v>43921</v>
      </c>
      <c r="G218" t="s">
        <v>82</v>
      </c>
      <c r="H218" t="s">
        <v>37</v>
      </c>
      <c r="I218" t="s">
        <v>40</v>
      </c>
      <c r="J218" t="s">
        <v>51</v>
      </c>
      <c r="K218" s="11">
        <v>0</v>
      </c>
      <c r="L218" s="1">
        <v>0</v>
      </c>
      <c r="M218" s="1">
        <v>0</v>
      </c>
      <c r="N218" s="1">
        <v>94913.787800000006</v>
      </c>
      <c r="O218" s="1">
        <v>94913.787800000006</v>
      </c>
      <c r="P218" s="1">
        <v>94913.787800000006</v>
      </c>
      <c r="Q218" s="1">
        <v>94913.787800000006</v>
      </c>
      <c r="R218" t="s">
        <v>41</v>
      </c>
      <c r="S218" t="s">
        <v>29</v>
      </c>
      <c r="U218" t="s">
        <v>30</v>
      </c>
      <c r="W218" t="s">
        <v>74</v>
      </c>
      <c r="Z218" s="9" t="s">
        <v>558</v>
      </c>
      <c r="AA218" t="str">
        <f t="shared" si="12"/>
        <v>2035</v>
      </c>
      <c r="AB218" t="str">
        <f t="shared" si="13"/>
        <v>2020</v>
      </c>
      <c r="AC218" t="str">
        <f t="shared" si="14"/>
        <v>35</v>
      </c>
      <c r="AD218" t="str">
        <f>VLOOKUP(AC218,OA_Lookup!$A$1:$B$229,2,FALSE)</f>
        <v>Military Traffic Management Command (MTMC)</v>
      </c>
      <c r="AE218" t="str">
        <f t="shared" si="15"/>
        <v>35-Military Traffic Management Command (MTMC)</v>
      </c>
      <c r="AF218" t="str">
        <f>VLOOKUP(D218,Month_Name!$A$1:$B$13,2,FALSE)</f>
        <v>Mar</v>
      </c>
    </row>
    <row r="219" spans="1:32" x14ac:dyDescent="0.25">
      <c r="A219" t="s">
        <v>25</v>
      </c>
      <c r="C219" t="s">
        <v>87</v>
      </c>
      <c r="D219" s="2">
        <v>43921</v>
      </c>
      <c r="G219" t="s">
        <v>82</v>
      </c>
      <c r="H219" t="s">
        <v>37</v>
      </c>
      <c r="I219" t="s">
        <v>40</v>
      </c>
      <c r="J219" t="s">
        <v>51</v>
      </c>
      <c r="K219" s="11">
        <v>0</v>
      </c>
      <c r="L219" s="1">
        <v>0</v>
      </c>
      <c r="M219" s="1">
        <v>0</v>
      </c>
      <c r="N219" s="1">
        <v>22226.3426</v>
      </c>
      <c r="O219" s="1">
        <v>22226.3426</v>
      </c>
      <c r="P219" s="1">
        <v>22226.3426</v>
      </c>
      <c r="Q219" s="1">
        <v>13200.6525</v>
      </c>
      <c r="R219" t="s">
        <v>41</v>
      </c>
      <c r="S219" t="s">
        <v>29</v>
      </c>
      <c r="U219" t="s">
        <v>54</v>
      </c>
      <c r="W219" t="s">
        <v>74</v>
      </c>
      <c r="Z219" s="9" t="s">
        <v>559</v>
      </c>
      <c r="AA219" t="str">
        <f t="shared" si="12"/>
        <v>2035</v>
      </c>
      <c r="AB219" t="str">
        <f t="shared" si="13"/>
        <v>2020</v>
      </c>
      <c r="AC219" t="str">
        <f t="shared" si="14"/>
        <v>35</v>
      </c>
      <c r="AD219" t="str">
        <f>VLOOKUP(AC219,OA_Lookup!$A$1:$B$229,2,FALSE)</f>
        <v>Military Traffic Management Command (MTMC)</v>
      </c>
      <c r="AE219" t="str">
        <f t="shared" si="15"/>
        <v>35-Military Traffic Management Command (MTMC)</v>
      </c>
      <c r="AF219" t="str">
        <f>VLOOKUP(D219,Month_Name!$A$1:$B$13,2,FALSE)</f>
        <v>Mar</v>
      </c>
    </row>
    <row r="220" spans="1:32" x14ac:dyDescent="0.25">
      <c r="A220" t="s">
        <v>25</v>
      </c>
      <c r="C220" t="s">
        <v>87</v>
      </c>
      <c r="D220" s="2">
        <v>43921</v>
      </c>
      <c r="G220" t="s">
        <v>82</v>
      </c>
      <c r="H220" t="s">
        <v>37</v>
      </c>
      <c r="I220" t="s">
        <v>44</v>
      </c>
      <c r="J220" t="s">
        <v>51</v>
      </c>
      <c r="K220" s="11">
        <v>0</v>
      </c>
      <c r="L220" s="1">
        <v>0</v>
      </c>
      <c r="M220" s="1">
        <v>0</v>
      </c>
      <c r="N220" s="1">
        <v>140498.59650000001</v>
      </c>
      <c r="O220" s="1">
        <v>140498.59650000001</v>
      </c>
      <c r="P220" s="1">
        <v>140498.59650000001</v>
      </c>
      <c r="Q220" s="1">
        <v>116477.7246</v>
      </c>
      <c r="R220" t="s">
        <v>45</v>
      </c>
      <c r="S220" t="s">
        <v>29</v>
      </c>
      <c r="U220" t="s">
        <v>54</v>
      </c>
      <c r="W220" t="s">
        <v>74</v>
      </c>
      <c r="Z220" s="9" t="s">
        <v>563</v>
      </c>
      <c r="AA220" t="str">
        <f t="shared" si="12"/>
        <v>2020</v>
      </c>
      <c r="AB220" t="str">
        <f t="shared" si="13"/>
        <v>2020</v>
      </c>
      <c r="AC220" t="str">
        <f t="shared" si="14"/>
        <v>35</v>
      </c>
      <c r="AD220" t="str">
        <f>VLOOKUP(AC220,OA_Lookup!$A$1:$B$229,2,FALSE)</f>
        <v>Military Traffic Management Command (MTMC)</v>
      </c>
      <c r="AE220" t="str">
        <f t="shared" si="15"/>
        <v>35-Military Traffic Management Command (MTMC)</v>
      </c>
      <c r="AF220" t="str">
        <f>VLOOKUP(D220,Month_Name!$A$1:$B$13,2,FALSE)</f>
        <v>Mar</v>
      </c>
    </row>
    <row r="221" spans="1:32" x14ac:dyDescent="0.25">
      <c r="A221" t="s">
        <v>25</v>
      </c>
      <c r="C221" t="s">
        <v>88</v>
      </c>
      <c r="D221" s="2">
        <v>43951</v>
      </c>
      <c r="G221" t="s">
        <v>79</v>
      </c>
      <c r="H221" t="s">
        <v>58</v>
      </c>
      <c r="I221" t="s">
        <v>59</v>
      </c>
      <c r="J221" t="s">
        <v>51</v>
      </c>
      <c r="K221" s="11">
        <v>0</v>
      </c>
      <c r="L221" s="1">
        <v>0</v>
      </c>
      <c r="M221" s="1">
        <v>68362.011199999994</v>
      </c>
      <c r="N221" s="1">
        <v>0</v>
      </c>
      <c r="O221" s="1">
        <v>0</v>
      </c>
      <c r="P221" s="1">
        <v>0</v>
      </c>
      <c r="Q221" s="1">
        <v>0</v>
      </c>
      <c r="R221" t="s">
        <v>60</v>
      </c>
      <c r="S221" t="s">
        <v>29</v>
      </c>
      <c r="U221" t="s">
        <v>30</v>
      </c>
      <c r="W221" t="s">
        <v>74</v>
      </c>
      <c r="Z221" s="9" t="s">
        <v>564</v>
      </c>
      <c r="AA221" t="str">
        <f t="shared" si="12"/>
        <v>0100</v>
      </c>
      <c r="AB221" t="str">
        <f t="shared" si="13"/>
        <v>2020</v>
      </c>
      <c r="AC221" t="str">
        <f t="shared" si="14"/>
        <v>8</v>
      </c>
      <c r="AD221" t="str">
        <f>VLOOKUP(AC221,OA_Lookup!$A$1:$B$229,2,FALSE)</f>
        <v>Army Corps of Engineers (COE)</v>
      </c>
      <c r="AE221" t="str">
        <f t="shared" si="15"/>
        <v>8-Army Corps of Engineers (COE)</v>
      </c>
      <c r="AF221" t="str">
        <f>VLOOKUP(D221,Month_Name!$A$1:$B$13,2,FALSE)</f>
        <v>Apr</v>
      </c>
    </row>
    <row r="222" spans="1:32" x14ac:dyDescent="0.25">
      <c r="A222" t="s">
        <v>25</v>
      </c>
      <c r="C222" t="s">
        <v>88</v>
      </c>
      <c r="D222" s="2">
        <v>43951</v>
      </c>
      <c r="G222" t="s">
        <v>79</v>
      </c>
      <c r="H222" t="s">
        <v>58</v>
      </c>
      <c r="I222" t="s">
        <v>59</v>
      </c>
      <c r="J222" t="s">
        <v>51</v>
      </c>
      <c r="K222" s="11">
        <v>0</v>
      </c>
      <c r="L222" s="1">
        <v>0</v>
      </c>
      <c r="M222" s="1">
        <v>1064962.523</v>
      </c>
      <c r="N222" s="1">
        <v>0</v>
      </c>
      <c r="O222" s="1">
        <v>0</v>
      </c>
      <c r="P222" s="1">
        <v>0</v>
      </c>
      <c r="Q222" s="1">
        <v>0</v>
      </c>
      <c r="R222" t="s">
        <v>60</v>
      </c>
      <c r="S222" t="s">
        <v>52</v>
      </c>
      <c r="U222" t="s">
        <v>30</v>
      </c>
      <c r="W222" t="s">
        <v>74</v>
      </c>
      <c r="Z222" s="9" t="s">
        <v>565</v>
      </c>
      <c r="AA222" t="str">
        <f t="shared" si="12"/>
        <v>0100</v>
      </c>
      <c r="AB222" t="str">
        <f t="shared" si="13"/>
        <v>2020</v>
      </c>
      <c r="AC222" t="str">
        <f t="shared" si="14"/>
        <v>8</v>
      </c>
      <c r="AD222" t="str">
        <f>VLOOKUP(AC222,OA_Lookup!$A$1:$B$229,2,FALSE)</f>
        <v>Army Corps of Engineers (COE)</v>
      </c>
      <c r="AE222" t="str">
        <f t="shared" si="15"/>
        <v>8-Army Corps of Engineers (COE)</v>
      </c>
      <c r="AF222" t="str">
        <f>VLOOKUP(D222,Month_Name!$A$1:$B$13,2,FALSE)</f>
        <v>Apr</v>
      </c>
    </row>
    <row r="223" spans="1:32" x14ac:dyDescent="0.25">
      <c r="A223" t="s">
        <v>25</v>
      </c>
      <c r="C223" t="s">
        <v>88</v>
      </c>
      <c r="D223" s="2">
        <v>43951</v>
      </c>
      <c r="G223" t="s">
        <v>79</v>
      </c>
      <c r="H223" t="s">
        <v>26</v>
      </c>
      <c r="I223" t="s">
        <v>72</v>
      </c>
      <c r="J223" t="s">
        <v>51</v>
      </c>
      <c r="K223" s="11">
        <v>0</v>
      </c>
      <c r="L223" s="1">
        <v>0</v>
      </c>
      <c r="M223" s="1">
        <v>0</v>
      </c>
      <c r="N223" s="1">
        <v>42650.824000000001</v>
      </c>
      <c r="O223" s="1">
        <v>169153.59450000001</v>
      </c>
      <c r="P223" s="1">
        <v>0</v>
      </c>
      <c r="Q223" s="1">
        <v>0</v>
      </c>
      <c r="R223" t="s">
        <v>73</v>
      </c>
      <c r="S223" t="s">
        <v>29</v>
      </c>
      <c r="U223" t="s">
        <v>53</v>
      </c>
      <c r="W223" t="s">
        <v>74</v>
      </c>
      <c r="Z223" s="9" t="s">
        <v>566</v>
      </c>
      <c r="AA223" t="str">
        <f t="shared" si="12"/>
        <v>2020</v>
      </c>
      <c r="AB223" t="str">
        <f t="shared" si="13"/>
        <v>2020</v>
      </c>
      <c r="AC223" t="str">
        <f t="shared" si="14"/>
        <v>8</v>
      </c>
      <c r="AD223" t="str">
        <f>VLOOKUP(AC223,OA_Lookup!$A$1:$B$229,2,FALSE)</f>
        <v>Army Corps of Engineers (COE)</v>
      </c>
      <c r="AE223" t="str">
        <f t="shared" si="15"/>
        <v>8-Army Corps of Engineers (COE)</v>
      </c>
      <c r="AF223" t="str">
        <f>VLOOKUP(D223,Month_Name!$A$1:$B$13,2,FALSE)</f>
        <v>Apr</v>
      </c>
    </row>
    <row r="224" spans="1:32" x14ac:dyDescent="0.25">
      <c r="A224" t="s">
        <v>25</v>
      </c>
      <c r="C224" t="s">
        <v>88</v>
      </c>
      <c r="D224" s="2">
        <v>43951</v>
      </c>
      <c r="G224" t="s">
        <v>79</v>
      </c>
      <c r="H224" t="s">
        <v>26</v>
      </c>
      <c r="I224" t="s">
        <v>72</v>
      </c>
      <c r="J224" t="s">
        <v>51</v>
      </c>
      <c r="K224" s="11">
        <v>0</v>
      </c>
      <c r="L224" s="1">
        <v>0</v>
      </c>
      <c r="M224" s="1">
        <v>42458.9928</v>
      </c>
      <c r="N224" s="1">
        <v>0</v>
      </c>
      <c r="O224" s="1">
        <v>0</v>
      </c>
      <c r="P224" s="1">
        <v>0</v>
      </c>
      <c r="Q224" s="1">
        <v>0</v>
      </c>
      <c r="R224" t="s">
        <v>73</v>
      </c>
      <c r="S224" t="s">
        <v>29</v>
      </c>
      <c r="U224" t="s">
        <v>30</v>
      </c>
      <c r="W224" t="s">
        <v>74</v>
      </c>
      <c r="Z224" s="9" t="s">
        <v>567</v>
      </c>
      <c r="AA224" t="str">
        <f t="shared" si="12"/>
        <v>2065</v>
      </c>
      <c r="AB224" t="str">
        <f t="shared" si="13"/>
        <v>2020</v>
      </c>
      <c r="AC224" t="str">
        <f t="shared" si="14"/>
        <v>8</v>
      </c>
      <c r="AD224" t="str">
        <f>VLOOKUP(AC224,OA_Lookup!$A$1:$B$229,2,FALSE)</f>
        <v>Army Corps of Engineers (COE)</v>
      </c>
      <c r="AE224" t="str">
        <f t="shared" si="15"/>
        <v>8-Army Corps of Engineers (COE)</v>
      </c>
      <c r="AF224" t="str">
        <f>VLOOKUP(D224,Month_Name!$A$1:$B$13,2,FALSE)</f>
        <v>Apr</v>
      </c>
    </row>
    <row r="225" spans="1:32" x14ac:dyDescent="0.25">
      <c r="A225" t="s">
        <v>25</v>
      </c>
      <c r="C225" t="s">
        <v>88</v>
      </c>
      <c r="D225" s="2">
        <v>43951</v>
      </c>
      <c r="G225" t="s">
        <v>79</v>
      </c>
      <c r="H225" t="s">
        <v>26</v>
      </c>
      <c r="I225" t="s">
        <v>31</v>
      </c>
      <c r="J225" t="s">
        <v>51</v>
      </c>
      <c r="K225" s="11">
        <v>0</v>
      </c>
      <c r="L225" s="1">
        <v>0</v>
      </c>
      <c r="M225" s="1">
        <v>0</v>
      </c>
      <c r="N225" s="1">
        <v>34773.065900000001</v>
      </c>
      <c r="O225" s="1">
        <v>534948.18960000004</v>
      </c>
      <c r="P225" s="1">
        <v>17626.903900000001</v>
      </c>
      <c r="Q225" s="1">
        <v>17626.903900000001</v>
      </c>
      <c r="R225" t="s">
        <v>32</v>
      </c>
      <c r="S225" t="s">
        <v>52</v>
      </c>
      <c r="U225" t="s">
        <v>53</v>
      </c>
      <c r="W225" t="s">
        <v>74</v>
      </c>
      <c r="Z225" s="9" t="s">
        <v>568</v>
      </c>
      <c r="AA225" t="str">
        <f t="shared" si="12"/>
        <v>2020</v>
      </c>
      <c r="AB225" t="str">
        <f t="shared" si="13"/>
        <v>2020</v>
      </c>
      <c r="AC225" t="str">
        <f t="shared" si="14"/>
        <v>8</v>
      </c>
      <c r="AD225" t="str">
        <f>VLOOKUP(AC225,OA_Lookup!$A$1:$B$229,2,FALSE)</f>
        <v>Army Corps of Engineers (COE)</v>
      </c>
      <c r="AE225" t="str">
        <f t="shared" si="15"/>
        <v>8-Army Corps of Engineers (COE)</v>
      </c>
      <c r="AF225" t="str">
        <f>VLOOKUP(D225,Month_Name!$A$1:$B$13,2,FALSE)</f>
        <v>Apr</v>
      </c>
    </row>
    <row r="226" spans="1:32" x14ac:dyDescent="0.25">
      <c r="A226" t="s">
        <v>25</v>
      </c>
      <c r="C226" t="s">
        <v>88</v>
      </c>
      <c r="D226" s="2">
        <v>43951</v>
      </c>
      <c r="G226" t="s">
        <v>79</v>
      </c>
      <c r="H226" t="s">
        <v>26</v>
      </c>
      <c r="I226" t="s">
        <v>31</v>
      </c>
      <c r="J226" t="s">
        <v>51</v>
      </c>
      <c r="K226" s="11">
        <v>0</v>
      </c>
      <c r="L226" s="1">
        <v>0</v>
      </c>
      <c r="M226" s="1">
        <v>519288.6459</v>
      </c>
      <c r="N226" s="1">
        <v>345956.75280000002</v>
      </c>
      <c r="O226" s="1">
        <v>345956.75280000002</v>
      </c>
      <c r="P226" s="1">
        <v>752.94960000000003</v>
      </c>
      <c r="Q226" s="1">
        <v>752.94960000000003</v>
      </c>
      <c r="R226" t="s">
        <v>32</v>
      </c>
      <c r="S226" t="s">
        <v>52</v>
      </c>
      <c r="U226" t="s">
        <v>30</v>
      </c>
      <c r="W226" t="s">
        <v>74</v>
      </c>
      <c r="Z226" s="9" t="s">
        <v>560</v>
      </c>
      <c r="AA226" t="str">
        <f t="shared" si="12"/>
        <v>2020</v>
      </c>
      <c r="AB226" t="str">
        <f t="shared" si="13"/>
        <v>2020</v>
      </c>
      <c r="AC226" t="str">
        <f t="shared" si="14"/>
        <v>8</v>
      </c>
      <c r="AD226" t="str">
        <f>VLOOKUP(AC226,OA_Lookup!$A$1:$B$229,2,FALSE)</f>
        <v>Army Corps of Engineers (COE)</v>
      </c>
      <c r="AE226" t="str">
        <f t="shared" si="15"/>
        <v>8-Army Corps of Engineers (COE)</v>
      </c>
      <c r="AF226" t="str">
        <f>VLOOKUP(D226,Month_Name!$A$1:$B$13,2,FALSE)</f>
        <v>Apr</v>
      </c>
    </row>
    <row r="227" spans="1:32" x14ac:dyDescent="0.25">
      <c r="A227" t="s">
        <v>25</v>
      </c>
      <c r="C227" t="s">
        <v>88</v>
      </c>
      <c r="D227" s="2">
        <v>43951</v>
      </c>
      <c r="G227" t="s">
        <v>79</v>
      </c>
      <c r="H227" t="s">
        <v>26</v>
      </c>
      <c r="I227" t="s">
        <v>33</v>
      </c>
      <c r="J227" t="s">
        <v>51</v>
      </c>
      <c r="K227" s="11">
        <v>0</v>
      </c>
      <c r="L227" s="1">
        <v>0</v>
      </c>
      <c r="M227" s="1">
        <v>4852.4562999999998</v>
      </c>
      <c r="N227" s="1">
        <v>0</v>
      </c>
      <c r="O227" s="1">
        <v>0</v>
      </c>
      <c r="P227" s="1">
        <v>0</v>
      </c>
      <c r="Q227" s="1">
        <v>0</v>
      </c>
      <c r="R227" t="s">
        <v>34</v>
      </c>
      <c r="S227" t="s">
        <v>29</v>
      </c>
      <c r="U227" t="s">
        <v>30</v>
      </c>
      <c r="W227" t="s">
        <v>74</v>
      </c>
      <c r="Z227" s="9" t="s">
        <v>561</v>
      </c>
      <c r="AA227" t="str">
        <f t="shared" si="12"/>
        <v>2020</v>
      </c>
      <c r="AB227" t="str">
        <f t="shared" si="13"/>
        <v>2020</v>
      </c>
      <c r="AC227" t="str">
        <f t="shared" si="14"/>
        <v>8</v>
      </c>
      <c r="AD227" t="str">
        <f>VLOOKUP(AC227,OA_Lookup!$A$1:$B$229,2,FALSE)</f>
        <v>Army Corps of Engineers (COE)</v>
      </c>
      <c r="AE227" t="str">
        <f t="shared" si="15"/>
        <v>8-Army Corps of Engineers (COE)</v>
      </c>
      <c r="AF227" t="str">
        <f>VLOOKUP(D227,Month_Name!$A$1:$B$13,2,FALSE)</f>
        <v>Apr</v>
      </c>
    </row>
    <row r="228" spans="1:32" x14ac:dyDescent="0.25">
      <c r="A228" t="s">
        <v>25</v>
      </c>
      <c r="C228" t="s">
        <v>88</v>
      </c>
      <c r="D228" s="2">
        <v>43951</v>
      </c>
      <c r="G228" t="s">
        <v>79</v>
      </c>
      <c r="H228" t="s">
        <v>26</v>
      </c>
      <c r="I228" t="s">
        <v>33</v>
      </c>
      <c r="J228" t="s">
        <v>51</v>
      </c>
      <c r="K228" s="11">
        <v>0</v>
      </c>
      <c r="L228" s="1">
        <v>0</v>
      </c>
      <c r="M228" s="1">
        <v>0</v>
      </c>
      <c r="N228" s="1">
        <v>9579.7268000000004</v>
      </c>
      <c r="O228" s="1">
        <v>9579.7268000000004</v>
      </c>
      <c r="P228" s="1">
        <v>9579.7268000000004</v>
      </c>
      <c r="Q228" s="1">
        <v>8708.8474000000006</v>
      </c>
      <c r="R228" t="s">
        <v>34</v>
      </c>
      <c r="S228" t="s">
        <v>29</v>
      </c>
      <c r="U228" t="s">
        <v>54</v>
      </c>
      <c r="W228" t="s">
        <v>74</v>
      </c>
      <c r="Z228" s="9" t="s">
        <v>562</v>
      </c>
      <c r="AA228" t="str">
        <f t="shared" si="12"/>
        <v>0725</v>
      </c>
      <c r="AB228" t="str">
        <f t="shared" si="13"/>
        <v>2020</v>
      </c>
      <c r="AC228" t="str">
        <f t="shared" si="14"/>
        <v>8</v>
      </c>
      <c r="AD228" t="str">
        <f>VLOOKUP(AC228,OA_Lookup!$A$1:$B$229,2,FALSE)</f>
        <v>Army Corps of Engineers (COE)</v>
      </c>
      <c r="AE228" t="str">
        <f t="shared" si="15"/>
        <v>8-Army Corps of Engineers (COE)</v>
      </c>
      <c r="AF228" t="str">
        <f>VLOOKUP(D228,Month_Name!$A$1:$B$13,2,FALSE)</f>
        <v>Apr</v>
      </c>
    </row>
    <row r="229" spans="1:32" x14ac:dyDescent="0.25">
      <c r="A229" t="s">
        <v>25</v>
      </c>
      <c r="C229" t="s">
        <v>88</v>
      </c>
      <c r="D229" s="2">
        <v>43951</v>
      </c>
      <c r="G229" t="s">
        <v>79</v>
      </c>
      <c r="H229" t="s">
        <v>26</v>
      </c>
      <c r="I229" t="s">
        <v>77</v>
      </c>
      <c r="J229" t="s">
        <v>51</v>
      </c>
      <c r="K229" s="11">
        <v>0</v>
      </c>
      <c r="L229" s="1">
        <v>0</v>
      </c>
      <c r="M229" s="1">
        <v>0</v>
      </c>
      <c r="N229" s="1">
        <v>0</v>
      </c>
      <c r="O229" s="1">
        <v>0</v>
      </c>
      <c r="P229" s="1">
        <v>111895.6259</v>
      </c>
      <c r="Q229" s="1">
        <v>111358.6865</v>
      </c>
      <c r="R229" t="s">
        <v>78</v>
      </c>
      <c r="S229" t="s">
        <v>52</v>
      </c>
      <c r="U229" t="s">
        <v>53</v>
      </c>
      <c r="W229" t="s">
        <v>74</v>
      </c>
      <c r="Z229" s="9" t="s">
        <v>555</v>
      </c>
      <c r="AA229" t="str">
        <f t="shared" si="12"/>
        <v>0500</v>
      </c>
      <c r="AB229" t="str">
        <f t="shared" si="13"/>
        <v>2017</v>
      </c>
      <c r="AC229" t="str">
        <f t="shared" si="14"/>
        <v>8</v>
      </c>
      <c r="AD229" t="str">
        <f>VLOOKUP(AC229,OA_Lookup!$A$1:$B$229,2,FALSE)</f>
        <v>Army Corps of Engineers (COE)</v>
      </c>
      <c r="AE229" t="str">
        <f t="shared" si="15"/>
        <v>8-Army Corps of Engineers (COE)</v>
      </c>
      <c r="AF229" t="str">
        <f>VLOOKUP(D229,Month_Name!$A$1:$B$13,2,FALSE)</f>
        <v>Apr</v>
      </c>
    </row>
    <row r="230" spans="1:32" x14ac:dyDescent="0.25">
      <c r="A230" t="s">
        <v>25</v>
      </c>
      <c r="C230" t="s">
        <v>88</v>
      </c>
      <c r="D230" s="2">
        <v>43951</v>
      </c>
      <c r="G230" t="s">
        <v>79</v>
      </c>
      <c r="H230" t="s">
        <v>37</v>
      </c>
      <c r="I230" t="s">
        <v>75</v>
      </c>
      <c r="J230" t="s">
        <v>51</v>
      </c>
      <c r="K230" s="11">
        <v>0</v>
      </c>
      <c r="L230" s="1">
        <v>0</v>
      </c>
      <c r="M230" s="1">
        <v>0</v>
      </c>
      <c r="N230" s="1">
        <v>0</v>
      </c>
      <c r="O230" s="1">
        <v>2861965.5222</v>
      </c>
      <c r="P230" s="1">
        <v>0</v>
      </c>
      <c r="Q230" s="1">
        <v>0</v>
      </c>
      <c r="R230" t="s">
        <v>76</v>
      </c>
      <c r="S230" t="s">
        <v>29</v>
      </c>
      <c r="U230" t="s">
        <v>53</v>
      </c>
      <c r="W230" t="s">
        <v>74</v>
      </c>
      <c r="Z230" s="9" t="s">
        <v>556</v>
      </c>
      <c r="AA230" t="str">
        <f t="shared" si="12"/>
        <v>0500</v>
      </c>
      <c r="AB230" t="str">
        <f t="shared" si="13"/>
        <v>2018</v>
      </c>
      <c r="AC230" t="str">
        <f t="shared" si="14"/>
        <v>8</v>
      </c>
      <c r="AD230" t="str">
        <f>VLOOKUP(AC230,OA_Lookup!$A$1:$B$229,2,FALSE)</f>
        <v>Army Corps of Engineers (COE)</v>
      </c>
      <c r="AE230" t="str">
        <f t="shared" si="15"/>
        <v>8-Army Corps of Engineers (COE)</v>
      </c>
      <c r="AF230" t="str">
        <f>VLOOKUP(D230,Month_Name!$A$1:$B$13,2,FALSE)</f>
        <v>Apr</v>
      </c>
    </row>
    <row r="231" spans="1:32" x14ac:dyDescent="0.25">
      <c r="A231" t="s">
        <v>25</v>
      </c>
      <c r="C231" t="s">
        <v>88</v>
      </c>
      <c r="D231" s="2">
        <v>43951</v>
      </c>
      <c r="G231" t="s">
        <v>79</v>
      </c>
      <c r="H231" t="s">
        <v>37</v>
      </c>
      <c r="I231" t="s">
        <v>56</v>
      </c>
      <c r="J231" t="s">
        <v>51</v>
      </c>
      <c r="K231" s="11">
        <v>0</v>
      </c>
      <c r="L231" s="1">
        <v>71649.550399999993</v>
      </c>
      <c r="M231" s="1">
        <v>122263.7026</v>
      </c>
      <c r="N231" s="1">
        <v>0</v>
      </c>
      <c r="O231" s="1">
        <v>0</v>
      </c>
      <c r="P231" s="1">
        <v>0</v>
      </c>
      <c r="Q231" s="1">
        <v>0</v>
      </c>
      <c r="R231" t="s">
        <v>57</v>
      </c>
      <c r="S231" t="s">
        <v>29</v>
      </c>
      <c r="U231" t="s">
        <v>30</v>
      </c>
      <c r="W231" t="s">
        <v>74</v>
      </c>
      <c r="Z231" s="9" t="s">
        <v>557</v>
      </c>
      <c r="AA231" t="str">
        <f t="shared" si="12"/>
        <v>2035</v>
      </c>
      <c r="AB231" t="str">
        <f t="shared" si="13"/>
        <v>2019</v>
      </c>
      <c r="AC231" t="str">
        <f t="shared" si="14"/>
        <v>8</v>
      </c>
      <c r="AD231" t="str">
        <f>VLOOKUP(AC231,OA_Lookup!$A$1:$B$229,2,FALSE)</f>
        <v>Army Corps of Engineers (COE)</v>
      </c>
      <c r="AE231" t="str">
        <f t="shared" si="15"/>
        <v>8-Army Corps of Engineers (COE)</v>
      </c>
      <c r="AF231" t="str">
        <f>VLOOKUP(D231,Month_Name!$A$1:$B$13,2,FALSE)</f>
        <v>Apr</v>
      </c>
    </row>
    <row r="232" spans="1:32" x14ac:dyDescent="0.25">
      <c r="A232" t="s">
        <v>25</v>
      </c>
      <c r="C232" t="s">
        <v>88</v>
      </c>
      <c r="D232" s="2">
        <v>43951</v>
      </c>
      <c r="G232" t="s">
        <v>79</v>
      </c>
      <c r="H232" t="s">
        <v>37</v>
      </c>
      <c r="I232" t="s">
        <v>56</v>
      </c>
      <c r="J232" t="s">
        <v>51</v>
      </c>
      <c r="K232" s="11">
        <v>0</v>
      </c>
      <c r="L232" s="1">
        <v>0</v>
      </c>
      <c r="M232" s="1">
        <v>0</v>
      </c>
      <c r="N232" s="1">
        <v>72643.811100000006</v>
      </c>
      <c r="O232" s="1">
        <v>72643.811100000006</v>
      </c>
      <c r="P232" s="1">
        <v>72643.811100000006</v>
      </c>
      <c r="Q232" s="1">
        <v>66047.700400000002</v>
      </c>
      <c r="R232" t="s">
        <v>57</v>
      </c>
      <c r="S232" t="s">
        <v>29</v>
      </c>
      <c r="U232" t="s">
        <v>54</v>
      </c>
      <c r="W232" t="s">
        <v>74</v>
      </c>
      <c r="Z232" s="9" t="s">
        <v>558</v>
      </c>
      <c r="AA232" t="str">
        <f t="shared" si="12"/>
        <v>2035</v>
      </c>
      <c r="AB232" t="str">
        <f t="shared" si="13"/>
        <v>2020</v>
      </c>
      <c r="AC232" t="str">
        <f t="shared" si="14"/>
        <v>8</v>
      </c>
      <c r="AD232" t="str">
        <f>VLOOKUP(AC232,OA_Lookup!$A$1:$B$229,2,FALSE)</f>
        <v>Army Corps of Engineers (COE)</v>
      </c>
      <c r="AE232" t="str">
        <f t="shared" si="15"/>
        <v>8-Army Corps of Engineers (COE)</v>
      </c>
      <c r="AF232" t="str">
        <f>VLOOKUP(D232,Month_Name!$A$1:$B$13,2,FALSE)</f>
        <v>Apr</v>
      </c>
    </row>
    <row r="233" spans="1:32" x14ac:dyDescent="0.25">
      <c r="A233" t="s">
        <v>25</v>
      </c>
      <c r="C233" t="s">
        <v>88</v>
      </c>
      <c r="D233" s="2">
        <v>43951</v>
      </c>
      <c r="G233" t="s">
        <v>79</v>
      </c>
      <c r="H233" t="s">
        <v>37</v>
      </c>
      <c r="I233" t="s">
        <v>44</v>
      </c>
      <c r="J233" t="s">
        <v>51</v>
      </c>
      <c r="K233" s="11">
        <v>0</v>
      </c>
      <c r="L233" s="1">
        <v>3571140.9663999998</v>
      </c>
      <c r="M233" s="1">
        <v>11476024.6458</v>
      </c>
      <c r="N233" s="1">
        <v>14270.839</v>
      </c>
      <c r="O233" s="1">
        <v>14270.839</v>
      </c>
      <c r="P233" s="1">
        <v>14270.839</v>
      </c>
      <c r="Q233" s="1">
        <v>14270.839</v>
      </c>
      <c r="R233" t="s">
        <v>45</v>
      </c>
      <c r="S233" t="s">
        <v>29</v>
      </c>
      <c r="U233" t="s">
        <v>30</v>
      </c>
      <c r="W233" t="s">
        <v>74</v>
      </c>
      <c r="Z233" s="9" t="s">
        <v>559</v>
      </c>
      <c r="AA233" t="str">
        <f t="shared" si="12"/>
        <v>2035</v>
      </c>
      <c r="AB233" t="str">
        <f t="shared" si="13"/>
        <v>2020</v>
      </c>
      <c r="AC233" t="str">
        <f t="shared" si="14"/>
        <v>8</v>
      </c>
      <c r="AD233" t="str">
        <f>VLOOKUP(AC233,OA_Lookup!$A$1:$B$229,2,FALSE)</f>
        <v>Army Corps of Engineers (COE)</v>
      </c>
      <c r="AE233" t="str">
        <f t="shared" si="15"/>
        <v>8-Army Corps of Engineers (COE)</v>
      </c>
      <c r="AF233" t="str">
        <f>VLOOKUP(D233,Month_Name!$A$1:$B$13,2,FALSE)</f>
        <v>Apr</v>
      </c>
    </row>
    <row r="234" spans="1:32" x14ac:dyDescent="0.25">
      <c r="A234" t="s">
        <v>25</v>
      </c>
      <c r="C234" t="s">
        <v>88</v>
      </c>
      <c r="D234" s="2">
        <v>43951</v>
      </c>
      <c r="G234" t="s">
        <v>79</v>
      </c>
      <c r="H234" t="s">
        <v>37</v>
      </c>
      <c r="I234" t="s">
        <v>44</v>
      </c>
      <c r="J234" t="s">
        <v>51</v>
      </c>
      <c r="K234" s="11">
        <v>0</v>
      </c>
      <c r="L234" s="1">
        <v>0</v>
      </c>
      <c r="M234" s="1">
        <v>0</v>
      </c>
      <c r="N234" s="1">
        <v>2830302.5926000001</v>
      </c>
      <c r="O234" s="1">
        <v>2830302.5926000001</v>
      </c>
      <c r="P234" s="1">
        <v>2830302.5926000001</v>
      </c>
      <c r="Q234" s="1">
        <v>2573267.4202999999</v>
      </c>
      <c r="R234" t="s">
        <v>45</v>
      </c>
      <c r="S234" t="s">
        <v>29</v>
      </c>
      <c r="U234" t="s">
        <v>54</v>
      </c>
      <c r="W234" t="s">
        <v>74</v>
      </c>
      <c r="Z234" s="9" t="s">
        <v>563</v>
      </c>
      <c r="AA234" t="str">
        <f t="shared" si="12"/>
        <v>2020</v>
      </c>
      <c r="AB234" t="str">
        <f t="shared" si="13"/>
        <v>2020</v>
      </c>
      <c r="AC234" t="str">
        <f t="shared" si="14"/>
        <v>8</v>
      </c>
      <c r="AD234" t="str">
        <f>VLOOKUP(AC234,OA_Lookup!$A$1:$B$229,2,FALSE)</f>
        <v>Army Corps of Engineers (COE)</v>
      </c>
      <c r="AE234" t="str">
        <f t="shared" si="15"/>
        <v>8-Army Corps of Engineers (COE)</v>
      </c>
      <c r="AF234" t="str">
        <f>VLOOKUP(D234,Month_Name!$A$1:$B$13,2,FALSE)</f>
        <v>Apr</v>
      </c>
    </row>
    <row r="235" spans="1:32" x14ac:dyDescent="0.25">
      <c r="A235" t="s">
        <v>25</v>
      </c>
      <c r="C235" t="s">
        <v>88</v>
      </c>
      <c r="D235" s="2">
        <v>43951</v>
      </c>
      <c r="G235" t="s">
        <v>80</v>
      </c>
      <c r="H235" t="s">
        <v>58</v>
      </c>
      <c r="I235" t="s">
        <v>59</v>
      </c>
      <c r="J235" t="s">
        <v>51</v>
      </c>
      <c r="K235" s="11">
        <v>0</v>
      </c>
      <c r="L235" s="1">
        <v>0</v>
      </c>
      <c r="M235" s="1">
        <v>10205322.198000001</v>
      </c>
      <c r="N235" s="1">
        <v>0</v>
      </c>
      <c r="O235" s="1">
        <v>0</v>
      </c>
      <c r="P235" s="1">
        <v>0</v>
      </c>
      <c r="Q235" s="1">
        <v>0</v>
      </c>
      <c r="R235" t="s">
        <v>60</v>
      </c>
      <c r="S235" t="s">
        <v>52</v>
      </c>
      <c r="U235" t="s">
        <v>30</v>
      </c>
      <c r="W235" t="s">
        <v>74</v>
      </c>
      <c r="Z235" s="9" t="s">
        <v>564</v>
      </c>
      <c r="AA235" t="str">
        <f t="shared" si="12"/>
        <v>0100</v>
      </c>
      <c r="AB235" t="str">
        <f t="shared" si="13"/>
        <v>2020</v>
      </c>
      <c r="AC235" t="str">
        <f t="shared" si="14"/>
        <v>10</v>
      </c>
      <c r="AD235" t="str">
        <f>VLOOKUP(AC235,OA_Lookup!$A$1:$B$229,2,FALSE)</f>
        <v>DSWA</v>
      </c>
      <c r="AE235" t="str">
        <f t="shared" si="15"/>
        <v>10-DSWA</v>
      </c>
      <c r="AF235" t="str">
        <f>VLOOKUP(D235,Month_Name!$A$1:$B$13,2,FALSE)</f>
        <v>Apr</v>
      </c>
    </row>
    <row r="236" spans="1:32" x14ac:dyDescent="0.25">
      <c r="A236" t="s">
        <v>25</v>
      </c>
      <c r="C236" t="s">
        <v>88</v>
      </c>
      <c r="D236" s="2">
        <v>43951</v>
      </c>
      <c r="G236" t="s">
        <v>80</v>
      </c>
      <c r="H236" t="s">
        <v>26</v>
      </c>
      <c r="I236" t="s">
        <v>33</v>
      </c>
      <c r="J236" t="s">
        <v>51</v>
      </c>
      <c r="K236" s="11">
        <v>0</v>
      </c>
      <c r="L236" s="1">
        <v>0</v>
      </c>
      <c r="M236" s="1">
        <v>0</v>
      </c>
      <c r="N236" s="1">
        <v>3281462.3043999998</v>
      </c>
      <c r="O236" s="1">
        <v>1246156.1610000001</v>
      </c>
      <c r="P236" s="1">
        <v>876639.78500000003</v>
      </c>
      <c r="Q236" s="1">
        <v>876639.78500000003</v>
      </c>
      <c r="R236" t="s">
        <v>34</v>
      </c>
      <c r="S236" t="s">
        <v>29</v>
      </c>
      <c r="U236" t="s">
        <v>53</v>
      </c>
      <c r="W236" t="s">
        <v>74</v>
      </c>
      <c r="Z236" s="9" t="s">
        <v>565</v>
      </c>
      <c r="AA236" t="str">
        <f t="shared" si="12"/>
        <v>0100</v>
      </c>
      <c r="AB236" t="str">
        <f t="shared" si="13"/>
        <v>2020</v>
      </c>
      <c r="AC236" t="str">
        <f t="shared" si="14"/>
        <v>10</v>
      </c>
      <c r="AD236" t="str">
        <f>VLOOKUP(AC236,OA_Lookup!$A$1:$B$229,2,FALSE)</f>
        <v>DSWA</v>
      </c>
      <c r="AE236" t="str">
        <f t="shared" si="15"/>
        <v>10-DSWA</v>
      </c>
      <c r="AF236" t="str">
        <f>VLOOKUP(D236,Month_Name!$A$1:$B$13,2,FALSE)</f>
        <v>Apr</v>
      </c>
    </row>
    <row r="237" spans="1:32" x14ac:dyDescent="0.25">
      <c r="A237" t="s">
        <v>25</v>
      </c>
      <c r="C237" t="s">
        <v>88</v>
      </c>
      <c r="D237" s="2">
        <v>43951</v>
      </c>
      <c r="G237" t="s">
        <v>80</v>
      </c>
      <c r="H237" t="s">
        <v>26</v>
      </c>
      <c r="I237" t="s">
        <v>33</v>
      </c>
      <c r="J237" t="s">
        <v>51</v>
      </c>
      <c r="K237" s="11">
        <v>0</v>
      </c>
      <c r="L237" s="1">
        <v>0</v>
      </c>
      <c r="M237" s="1">
        <v>23303277.0099</v>
      </c>
      <c r="N237" s="1">
        <v>1078145.8355</v>
      </c>
      <c r="O237" s="1">
        <v>766969.67749999999</v>
      </c>
      <c r="P237" s="1">
        <v>319399.01679999998</v>
      </c>
      <c r="Q237" s="1">
        <v>344593.14439999999</v>
      </c>
      <c r="R237" t="s">
        <v>34</v>
      </c>
      <c r="S237" t="s">
        <v>29</v>
      </c>
      <c r="U237" t="s">
        <v>30</v>
      </c>
      <c r="W237" t="s">
        <v>74</v>
      </c>
      <c r="Z237" s="9" t="s">
        <v>566</v>
      </c>
      <c r="AA237" t="str">
        <f t="shared" si="12"/>
        <v>2020</v>
      </c>
      <c r="AB237" t="str">
        <f t="shared" si="13"/>
        <v>2020</v>
      </c>
      <c r="AC237" t="str">
        <f t="shared" si="14"/>
        <v>10</v>
      </c>
      <c r="AD237" t="str">
        <f>VLOOKUP(AC237,OA_Lookup!$A$1:$B$229,2,FALSE)</f>
        <v>DSWA</v>
      </c>
      <c r="AE237" t="str">
        <f t="shared" si="15"/>
        <v>10-DSWA</v>
      </c>
      <c r="AF237" t="str">
        <f>VLOOKUP(D237,Month_Name!$A$1:$B$13,2,FALSE)</f>
        <v>Apr</v>
      </c>
    </row>
    <row r="238" spans="1:32" x14ac:dyDescent="0.25">
      <c r="A238" t="s">
        <v>25</v>
      </c>
      <c r="C238" t="s">
        <v>88</v>
      </c>
      <c r="D238" s="2">
        <v>43951</v>
      </c>
      <c r="G238" t="s">
        <v>80</v>
      </c>
      <c r="H238" t="s">
        <v>26</v>
      </c>
      <c r="I238" t="s">
        <v>33</v>
      </c>
      <c r="J238" t="s">
        <v>51</v>
      </c>
      <c r="K238" s="11">
        <v>0</v>
      </c>
      <c r="L238" s="1">
        <v>0</v>
      </c>
      <c r="M238" s="1">
        <v>0</v>
      </c>
      <c r="N238" s="1">
        <v>7912839.8652999997</v>
      </c>
      <c r="O238" s="1">
        <v>0</v>
      </c>
      <c r="P238" s="1">
        <v>0</v>
      </c>
      <c r="Q238" s="1">
        <v>0</v>
      </c>
      <c r="R238" t="s">
        <v>34</v>
      </c>
      <c r="S238" t="s">
        <v>61</v>
      </c>
      <c r="U238" t="s">
        <v>53</v>
      </c>
      <c r="W238" t="s">
        <v>74</v>
      </c>
      <c r="Z238" s="9" t="s">
        <v>567</v>
      </c>
      <c r="AA238" t="str">
        <f t="shared" si="12"/>
        <v>2065</v>
      </c>
      <c r="AB238" t="str">
        <f t="shared" si="13"/>
        <v>2020</v>
      </c>
      <c r="AC238" t="str">
        <f t="shared" si="14"/>
        <v>10</v>
      </c>
      <c r="AD238" t="str">
        <f>VLOOKUP(AC238,OA_Lookup!$A$1:$B$229,2,FALSE)</f>
        <v>DSWA</v>
      </c>
      <c r="AE238" t="str">
        <f t="shared" si="15"/>
        <v>10-DSWA</v>
      </c>
      <c r="AF238" t="str">
        <f>VLOOKUP(D238,Month_Name!$A$1:$B$13,2,FALSE)</f>
        <v>Apr</v>
      </c>
    </row>
    <row r="239" spans="1:32" x14ac:dyDescent="0.25">
      <c r="A239" t="s">
        <v>25</v>
      </c>
      <c r="C239" t="s">
        <v>88</v>
      </c>
      <c r="D239" s="2">
        <v>43951</v>
      </c>
      <c r="G239" t="s">
        <v>80</v>
      </c>
      <c r="H239" t="s">
        <v>26</v>
      </c>
      <c r="I239" t="s">
        <v>33</v>
      </c>
      <c r="J239" t="s">
        <v>51</v>
      </c>
      <c r="K239" s="11">
        <v>0</v>
      </c>
      <c r="L239" s="1">
        <v>27524421.180799998</v>
      </c>
      <c r="M239" s="1">
        <v>27524421.180799998</v>
      </c>
      <c r="N239" s="1">
        <v>245655.6012</v>
      </c>
      <c r="O239" s="1">
        <v>0</v>
      </c>
      <c r="P239" s="1">
        <v>0</v>
      </c>
      <c r="Q239" s="1">
        <v>0</v>
      </c>
      <c r="R239" t="s">
        <v>34</v>
      </c>
      <c r="S239" t="s">
        <v>61</v>
      </c>
      <c r="U239" t="s">
        <v>30</v>
      </c>
      <c r="W239" t="s">
        <v>74</v>
      </c>
      <c r="Z239" s="9" t="s">
        <v>568</v>
      </c>
      <c r="AA239" t="str">
        <f t="shared" si="12"/>
        <v>2020</v>
      </c>
      <c r="AB239" t="str">
        <f t="shared" si="13"/>
        <v>2020</v>
      </c>
      <c r="AC239" t="str">
        <f t="shared" si="14"/>
        <v>10</v>
      </c>
      <c r="AD239" t="str">
        <f>VLOOKUP(AC239,OA_Lookup!$A$1:$B$229,2,FALSE)</f>
        <v>DSWA</v>
      </c>
      <c r="AE239" t="str">
        <f t="shared" si="15"/>
        <v>10-DSWA</v>
      </c>
      <c r="AF239" t="str">
        <f>VLOOKUP(D239,Month_Name!$A$1:$B$13,2,FALSE)</f>
        <v>Apr</v>
      </c>
    </row>
    <row r="240" spans="1:32" x14ac:dyDescent="0.25">
      <c r="A240" t="s">
        <v>25</v>
      </c>
      <c r="C240" t="s">
        <v>88</v>
      </c>
      <c r="D240" s="2">
        <v>43951</v>
      </c>
      <c r="G240" t="s">
        <v>80</v>
      </c>
      <c r="H240" t="s">
        <v>26</v>
      </c>
      <c r="I240" t="s">
        <v>33</v>
      </c>
      <c r="J240" t="s">
        <v>51</v>
      </c>
      <c r="K240" s="11">
        <v>0</v>
      </c>
      <c r="L240" s="1">
        <v>2388318.3450000002</v>
      </c>
      <c r="M240" s="1">
        <v>2388318.3450000002</v>
      </c>
      <c r="N240" s="1">
        <v>585327.54359999998</v>
      </c>
      <c r="O240" s="1">
        <v>567737.38939999999</v>
      </c>
      <c r="P240" s="1">
        <v>0</v>
      </c>
      <c r="Q240" s="1">
        <v>0</v>
      </c>
      <c r="R240" t="s">
        <v>34</v>
      </c>
      <c r="S240" t="s">
        <v>89</v>
      </c>
      <c r="U240" t="s">
        <v>30</v>
      </c>
      <c r="W240" t="s">
        <v>74</v>
      </c>
      <c r="Z240" s="9" t="s">
        <v>560</v>
      </c>
      <c r="AA240" t="str">
        <f t="shared" si="12"/>
        <v>2020</v>
      </c>
      <c r="AB240" t="str">
        <f t="shared" si="13"/>
        <v>2020</v>
      </c>
      <c r="AC240" t="str">
        <f t="shared" si="14"/>
        <v>10</v>
      </c>
      <c r="AD240" t="str">
        <f>VLOOKUP(AC240,OA_Lookup!$A$1:$B$229,2,FALSE)</f>
        <v>DSWA</v>
      </c>
      <c r="AE240" t="str">
        <f t="shared" si="15"/>
        <v>10-DSWA</v>
      </c>
      <c r="AF240" t="str">
        <f>VLOOKUP(D240,Month_Name!$A$1:$B$13,2,FALSE)</f>
        <v>Apr</v>
      </c>
    </row>
    <row r="241" spans="1:32" x14ac:dyDescent="0.25">
      <c r="A241" t="s">
        <v>25</v>
      </c>
      <c r="C241" t="s">
        <v>88</v>
      </c>
      <c r="D241" s="2">
        <v>43951</v>
      </c>
      <c r="G241" t="s">
        <v>80</v>
      </c>
      <c r="H241" t="s">
        <v>26</v>
      </c>
      <c r="I241" t="s">
        <v>33</v>
      </c>
      <c r="J241" t="s">
        <v>51</v>
      </c>
      <c r="K241" s="11">
        <v>0</v>
      </c>
      <c r="L241" s="1">
        <v>0</v>
      </c>
      <c r="M241" s="1">
        <v>0</v>
      </c>
      <c r="N241" s="1">
        <v>1306825.6262999999</v>
      </c>
      <c r="O241" s="1">
        <v>532119.01049999997</v>
      </c>
      <c r="P241" s="1">
        <v>1455196.6129000001</v>
      </c>
      <c r="Q241" s="1">
        <v>1452488.8968</v>
      </c>
      <c r="R241" t="s">
        <v>34</v>
      </c>
      <c r="S241" t="s">
        <v>52</v>
      </c>
      <c r="U241" t="s">
        <v>53</v>
      </c>
      <c r="W241" t="s">
        <v>74</v>
      </c>
      <c r="Z241" s="9" t="s">
        <v>561</v>
      </c>
      <c r="AA241" t="str">
        <f t="shared" si="12"/>
        <v>2020</v>
      </c>
      <c r="AB241" t="str">
        <f t="shared" si="13"/>
        <v>2020</v>
      </c>
      <c r="AC241" t="str">
        <f t="shared" si="14"/>
        <v>10</v>
      </c>
      <c r="AD241" t="str">
        <f>VLOOKUP(AC241,OA_Lookup!$A$1:$B$229,2,FALSE)</f>
        <v>DSWA</v>
      </c>
      <c r="AE241" t="str">
        <f t="shared" si="15"/>
        <v>10-DSWA</v>
      </c>
      <c r="AF241" t="str">
        <f>VLOOKUP(D241,Month_Name!$A$1:$B$13,2,FALSE)</f>
        <v>Apr</v>
      </c>
    </row>
    <row r="242" spans="1:32" x14ac:dyDescent="0.25">
      <c r="A242" t="s">
        <v>25</v>
      </c>
      <c r="C242" t="s">
        <v>88</v>
      </c>
      <c r="D242" s="2">
        <v>43951</v>
      </c>
      <c r="G242" t="s">
        <v>80</v>
      </c>
      <c r="H242" t="s">
        <v>26</v>
      </c>
      <c r="I242" t="s">
        <v>33</v>
      </c>
      <c r="J242" t="s">
        <v>51</v>
      </c>
      <c r="K242" s="11">
        <v>0</v>
      </c>
      <c r="L242" s="1">
        <v>31209331.018399999</v>
      </c>
      <c r="M242" s="1">
        <v>45445023.825199999</v>
      </c>
      <c r="N242" s="1">
        <v>12868265.7937</v>
      </c>
      <c r="O242" s="1">
        <v>12897997.112</v>
      </c>
      <c r="P242" s="1">
        <v>6759247.8038999997</v>
      </c>
      <c r="Q242" s="1">
        <v>6887872.2427000003</v>
      </c>
      <c r="R242" t="s">
        <v>34</v>
      </c>
      <c r="S242" t="s">
        <v>52</v>
      </c>
      <c r="U242" t="s">
        <v>30</v>
      </c>
      <c r="W242" t="s">
        <v>74</v>
      </c>
      <c r="Z242" s="9" t="s">
        <v>562</v>
      </c>
      <c r="AA242" t="str">
        <f t="shared" si="12"/>
        <v>0725</v>
      </c>
      <c r="AB242" t="str">
        <f t="shared" si="13"/>
        <v>2020</v>
      </c>
      <c r="AC242" t="str">
        <f t="shared" si="14"/>
        <v>10</v>
      </c>
      <c r="AD242" t="str">
        <f>VLOOKUP(AC242,OA_Lookup!$A$1:$B$229,2,FALSE)</f>
        <v>DSWA</v>
      </c>
      <c r="AE242" t="str">
        <f t="shared" si="15"/>
        <v>10-DSWA</v>
      </c>
      <c r="AF242" t="str">
        <f>VLOOKUP(D242,Month_Name!$A$1:$B$13,2,FALSE)</f>
        <v>Apr</v>
      </c>
    </row>
    <row r="243" spans="1:32" x14ac:dyDescent="0.25">
      <c r="A243" t="s">
        <v>25</v>
      </c>
      <c r="C243" t="s">
        <v>88</v>
      </c>
      <c r="D243" s="2">
        <v>43951</v>
      </c>
      <c r="G243" t="s">
        <v>80</v>
      </c>
      <c r="H243" t="s">
        <v>26</v>
      </c>
      <c r="I243" t="s">
        <v>33</v>
      </c>
      <c r="J243" t="s">
        <v>51</v>
      </c>
      <c r="K243" s="11">
        <v>0</v>
      </c>
      <c r="L243" s="1">
        <v>0</v>
      </c>
      <c r="M243" s="1">
        <v>0</v>
      </c>
      <c r="N243" s="1">
        <v>19355.129000000001</v>
      </c>
      <c r="O243" s="1">
        <v>19355.129000000001</v>
      </c>
      <c r="P243" s="1">
        <v>19355.129000000001</v>
      </c>
      <c r="Q243" s="1">
        <v>18229.404600000002</v>
      </c>
      <c r="R243" t="s">
        <v>34</v>
      </c>
      <c r="S243" t="s">
        <v>52</v>
      </c>
      <c r="U243" t="s">
        <v>54</v>
      </c>
      <c r="W243" t="s">
        <v>74</v>
      </c>
      <c r="Z243" s="9" t="s">
        <v>555</v>
      </c>
      <c r="AA243" t="str">
        <f t="shared" si="12"/>
        <v>0500</v>
      </c>
      <c r="AB243" t="str">
        <f t="shared" si="13"/>
        <v>2017</v>
      </c>
      <c r="AC243" t="str">
        <f t="shared" si="14"/>
        <v>10</v>
      </c>
      <c r="AD243" t="str">
        <f>VLOOKUP(AC243,OA_Lookup!$A$1:$B$229,2,FALSE)</f>
        <v>DSWA</v>
      </c>
      <c r="AE243" t="str">
        <f t="shared" si="15"/>
        <v>10-DSWA</v>
      </c>
      <c r="AF243" t="str">
        <f>VLOOKUP(D243,Month_Name!$A$1:$B$13,2,FALSE)</f>
        <v>Apr</v>
      </c>
    </row>
    <row r="244" spans="1:32" x14ac:dyDescent="0.25">
      <c r="A244" t="s">
        <v>25</v>
      </c>
      <c r="C244" t="s">
        <v>88</v>
      </c>
      <c r="D244" s="2">
        <v>43951</v>
      </c>
      <c r="G244" t="s">
        <v>80</v>
      </c>
      <c r="H244" t="s">
        <v>26</v>
      </c>
      <c r="I244" t="s">
        <v>77</v>
      </c>
      <c r="J244" t="s">
        <v>51</v>
      </c>
      <c r="K244" s="11">
        <v>0</v>
      </c>
      <c r="L244" s="1">
        <v>90983.555999999997</v>
      </c>
      <c r="M244" s="1">
        <v>227458.89</v>
      </c>
      <c r="N244" s="1">
        <v>227458.89</v>
      </c>
      <c r="O244" s="1">
        <v>227458.89</v>
      </c>
      <c r="P244" s="1">
        <v>47991.831700000002</v>
      </c>
      <c r="Q244" s="1">
        <v>47991.831700000002</v>
      </c>
      <c r="R244" t="s">
        <v>78</v>
      </c>
      <c r="S244" t="s">
        <v>52</v>
      </c>
      <c r="U244" t="s">
        <v>30</v>
      </c>
      <c r="W244" t="s">
        <v>74</v>
      </c>
      <c r="Z244" s="9" t="s">
        <v>556</v>
      </c>
      <c r="AA244" t="str">
        <f t="shared" si="12"/>
        <v>0500</v>
      </c>
      <c r="AB244" t="str">
        <f t="shared" si="13"/>
        <v>2018</v>
      </c>
      <c r="AC244" t="str">
        <f t="shared" si="14"/>
        <v>10</v>
      </c>
      <c r="AD244" t="str">
        <f>VLOOKUP(AC244,OA_Lookup!$A$1:$B$229,2,FALSE)</f>
        <v>DSWA</v>
      </c>
      <c r="AE244" t="str">
        <f t="shared" si="15"/>
        <v>10-DSWA</v>
      </c>
      <c r="AF244" t="str">
        <f>VLOOKUP(D244,Month_Name!$A$1:$B$13,2,FALSE)</f>
        <v>Apr</v>
      </c>
    </row>
    <row r="245" spans="1:32" x14ac:dyDescent="0.25">
      <c r="A245" t="s">
        <v>25</v>
      </c>
      <c r="C245" t="s">
        <v>88</v>
      </c>
      <c r="D245" s="2">
        <v>43951</v>
      </c>
      <c r="G245" t="s">
        <v>80</v>
      </c>
      <c r="H245" t="s">
        <v>37</v>
      </c>
      <c r="I245" t="s">
        <v>44</v>
      </c>
      <c r="J245" t="s">
        <v>51</v>
      </c>
      <c r="K245" s="11">
        <v>0</v>
      </c>
      <c r="L245" s="1">
        <v>3219377.3094000001</v>
      </c>
      <c r="M245" s="1">
        <v>10879960.716600001</v>
      </c>
      <c r="N245" s="1">
        <v>-73605.082699999999</v>
      </c>
      <c r="O245" s="1">
        <v>-73605.082699999999</v>
      </c>
      <c r="P245" s="1">
        <v>-73605.082699999999</v>
      </c>
      <c r="Q245" s="1">
        <v>-73605.082699999999</v>
      </c>
      <c r="R245" t="s">
        <v>45</v>
      </c>
      <c r="S245" t="s">
        <v>29</v>
      </c>
      <c r="U245" t="s">
        <v>30</v>
      </c>
      <c r="W245" t="s">
        <v>74</v>
      </c>
      <c r="Z245" s="9" t="s">
        <v>557</v>
      </c>
      <c r="AA245" t="str">
        <f t="shared" si="12"/>
        <v>2035</v>
      </c>
      <c r="AB245" t="str">
        <f t="shared" si="13"/>
        <v>2019</v>
      </c>
      <c r="AC245" t="str">
        <f t="shared" si="14"/>
        <v>10</v>
      </c>
      <c r="AD245" t="str">
        <f>VLOOKUP(AC245,OA_Lookup!$A$1:$B$229,2,FALSE)</f>
        <v>DSWA</v>
      </c>
      <c r="AE245" t="str">
        <f t="shared" si="15"/>
        <v>10-DSWA</v>
      </c>
      <c r="AF245" t="str">
        <f>VLOOKUP(D245,Month_Name!$A$1:$B$13,2,FALSE)</f>
        <v>Apr</v>
      </c>
    </row>
    <row r="246" spans="1:32" x14ac:dyDescent="0.25">
      <c r="A246" t="s">
        <v>25</v>
      </c>
      <c r="C246" t="s">
        <v>88</v>
      </c>
      <c r="D246" s="2">
        <v>43951</v>
      </c>
      <c r="G246" t="s">
        <v>80</v>
      </c>
      <c r="H246" t="s">
        <v>37</v>
      </c>
      <c r="I246" t="s">
        <v>44</v>
      </c>
      <c r="J246" t="s">
        <v>51</v>
      </c>
      <c r="K246" s="11">
        <v>0</v>
      </c>
      <c r="L246" s="1">
        <v>0</v>
      </c>
      <c r="M246" s="1">
        <v>0</v>
      </c>
      <c r="N246" s="1">
        <v>2401318.3484</v>
      </c>
      <c r="O246" s="1">
        <v>2401318.3484</v>
      </c>
      <c r="P246" s="1">
        <v>2401318.3484</v>
      </c>
      <c r="Q246" s="1">
        <v>2180903.4205</v>
      </c>
      <c r="R246" t="s">
        <v>45</v>
      </c>
      <c r="S246" t="s">
        <v>29</v>
      </c>
      <c r="U246" t="s">
        <v>54</v>
      </c>
      <c r="W246" t="s">
        <v>74</v>
      </c>
      <c r="Z246" s="9" t="s">
        <v>558</v>
      </c>
      <c r="AA246" t="str">
        <f t="shared" si="12"/>
        <v>2035</v>
      </c>
      <c r="AB246" t="str">
        <f t="shared" si="13"/>
        <v>2020</v>
      </c>
      <c r="AC246" t="str">
        <f t="shared" si="14"/>
        <v>10</v>
      </c>
      <c r="AD246" t="str">
        <f>VLOOKUP(AC246,OA_Lookup!$A$1:$B$229,2,FALSE)</f>
        <v>DSWA</v>
      </c>
      <c r="AE246" t="str">
        <f t="shared" si="15"/>
        <v>10-DSWA</v>
      </c>
      <c r="AF246" t="str">
        <f>VLOOKUP(D246,Month_Name!$A$1:$B$13,2,FALSE)</f>
        <v>Apr</v>
      </c>
    </row>
    <row r="247" spans="1:32" x14ac:dyDescent="0.25">
      <c r="A247" t="s">
        <v>25</v>
      </c>
      <c r="C247" t="s">
        <v>88</v>
      </c>
      <c r="D247" s="2">
        <v>43951</v>
      </c>
      <c r="G247" t="s">
        <v>81</v>
      </c>
      <c r="H247" t="s">
        <v>58</v>
      </c>
      <c r="I247" t="s">
        <v>59</v>
      </c>
      <c r="J247" t="s">
        <v>51</v>
      </c>
      <c r="K247" s="11">
        <v>0</v>
      </c>
      <c r="L247" s="1">
        <v>0</v>
      </c>
      <c r="M247" s="1">
        <v>1296735.5878000001</v>
      </c>
      <c r="N247" s="1">
        <v>0</v>
      </c>
      <c r="O247" s="1">
        <v>0</v>
      </c>
      <c r="P247" s="1">
        <v>0</v>
      </c>
      <c r="Q247" s="1">
        <v>0</v>
      </c>
      <c r="R247" t="s">
        <v>60</v>
      </c>
      <c r="S247" t="s">
        <v>29</v>
      </c>
      <c r="U247" t="s">
        <v>30</v>
      </c>
      <c r="W247" t="s">
        <v>74</v>
      </c>
      <c r="Z247" s="9" t="s">
        <v>559</v>
      </c>
      <c r="AA247" t="str">
        <f t="shared" si="12"/>
        <v>2035</v>
      </c>
      <c r="AB247" t="str">
        <f t="shared" si="13"/>
        <v>2020</v>
      </c>
      <c r="AC247" t="str">
        <f t="shared" si="14"/>
        <v>31</v>
      </c>
      <c r="AD247" t="str">
        <f>VLOOKUP(AC247,OA_Lookup!$A$1:$B$229,2,FALSE)</f>
        <v>Air Force Center for Environmental Excellence (FY05 and prior)</v>
      </c>
      <c r="AE247" t="str">
        <f t="shared" si="15"/>
        <v>31-Air Force Center for Environmental Excellence (FY05 and prior)</v>
      </c>
      <c r="AF247" t="str">
        <f>VLOOKUP(D247,Month_Name!$A$1:$B$13,2,FALSE)</f>
        <v>Apr</v>
      </c>
    </row>
    <row r="248" spans="1:32" x14ac:dyDescent="0.25">
      <c r="A248" t="s">
        <v>25</v>
      </c>
      <c r="C248" t="s">
        <v>88</v>
      </c>
      <c r="D248" s="2">
        <v>43951</v>
      </c>
      <c r="G248" t="s">
        <v>81</v>
      </c>
      <c r="H248" t="s">
        <v>26</v>
      </c>
      <c r="I248" t="s">
        <v>72</v>
      </c>
      <c r="J248" t="s">
        <v>51</v>
      </c>
      <c r="K248" s="11">
        <v>0</v>
      </c>
      <c r="L248" s="1">
        <v>0</v>
      </c>
      <c r="M248" s="1">
        <v>0</v>
      </c>
      <c r="N248" s="1">
        <v>1100756.2120999999</v>
      </c>
      <c r="O248" s="1">
        <v>1206903.6941</v>
      </c>
      <c r="P248" s="1">
        <v>623150.40110000002</v>
      </c>
      <c r="Q248" s="1">
        <v>649774.03960000002</v>
      </c>
      <c r="R248" t="s">
        <v>73</v>
      </c>
      <c r="S248" t="s">
        <v>29</v>
      </c>
      <c r="U248" t="s">
        <v>53</v>
      </c>
      <c r="W248" t="s">
        <v>74</v>
      </c>
      <c r="Z248" s="9" t="s">
        <v>563</v>
      </c>
      <c r="AA248" t="str">
        <f t="shared" si="12"/>
        <v>2020</v>
      </c>
      <c r="AB248" t="str">
        <f t="shared" si="13"/>
        <v>2020</v>
      </c>
      <c r="AC248" t="str">
        <f t="shared" si="14"/>
        <v>31</v>
      </c>
      <c r="AD248" t="str">
        <f>VLOOKUP(AC248,OA_Lookup!$A$1:$B$229,2,FALSE)</f>
        <v>Air Force Center for Environmental Excellence (FY05 and prior)</v>
      </c>
      <c r="AE248" t="str">
        <f t="shared" si="15"/>
        <v>31-Air Force Center for Environmental Excellence (FY05 and prior)</v>
      </c>
      <c r="AF248" t="str">
        <f>VLOOKUP(D248,Month_Name!$A$1:$B$13,2,FALSE)</f>
        <v>Apr</v>
      </c>
    </row>
    <row r="249" spans="1:32" x14ac:dyDescent="0.25">
      <c r="A249" t="s">
        <v>25</v>
      </c>
      <c r="C249" t="s">
        <v>88</v>
      </c>
      <c r="D249" s="2">
        <v>43951</v>
      </c>
      <c r="G249" t="s">
        <v>81</v>
      </c>
      <c r="H249" t="s">
        <v>26</v>
      </c>
      <c r="I249" t="s">
        <v>72</v>
      </c>
      <c r="J249" t="s">
        <v>51</v>
      </c>
      <c r="K249" s="11">
        <v>0</v>
      </c>
      <c r="L249" s="1">
        <v>7961061.1500000004</v>
      </c>
      <c r="M249" s="1">
        <v>7961061.1500000004</v>
      </c>
      <c r="N249" s="1">
        <v>5490996.1042999998</v>
      </c>
      <c r="O249" s="1">
        <v>5490996.1042999998</v>
      </c>
      <c r="P249" s="1">
        <v>4324875.3267000001</v>
      </c>
      <c r="Q249" s="1">
        <v>4345589.5073999995</v>
      </c>
      <c r="R249" t="s">
        <v>73</v>
      </c>
      <c r="S249" t="s">
        <v>29</v>
      </c>
      <c r="U249" t="s">
        <v>30</v>
      </c>
      <c r="W249" t="s">
        <v>74</v>
      </c>
      <c r="Z249" s="9" t="s">
        <v>564</v>
      </c>
      <c r="AA249" t="str">
        <f t="shared" si="12"/>
        <v>0100</v>
      </c>
      <c r="AB249" t="str">
        <f t="shared" si="13"/>
        <v>2020</v>
      </c>
      <c r="AC249" t="str">
        <f t="shared" si="14"/>
        <v>31</v>
      </c>
      <c r="AD249" t="str">
        <f>VLOOKUP(AC249,OA_Lookup!$A$1:$B$229,2,FALSE)</f>
        <v>Air Force Center for Environmental Excellence (FY05 and prior)</v>
      </c>
      <c r="AE249" t="str">
        <f t="shared" si="15"/>
        <v>31-Air Force Center for Environmental Excellence (FY05 and prior)</v>
      </c>
      <c r="AF249" t="str">
        <f>VLOOKUP(D249,Month_Name!$A$1:$B$13,2,FALSE)</f>
        <v>Apr</v>
      </c>
    </row>
    <row r="250" spans="1:32" x14ac:dyDescent="0.25">
      <c r="A250" t="s">
        <v>25</v>
      </c>
      <c r="C250" t="s">
        <v>88</v>
      </c>
      <c r="D250" s="2">
        <v>43951</v>
      </c>
      <c r="G250" t="s">
        <v>81</v>
      </c>
      <c r="H250" t="s">
        <v>37</v>
      </c>
      <c r="I250" t="s">
        <v>42</v>
      </c>
      <c r="J250" t="s">
        <v>51</v>
      </c>
      <c r="K250" s="11">
        <v>0</v>
      </c>
      <c r="L250" s="1">
        <v>0</v>
      </c>
      <c r="M250" s="1">
        <v>0</v>
      </c>
      <c r="N250" s="1">
        <v>166093.93890000001</v>
      </c>
      <c r="O250" s="1">
        <v>151639.26</v>
      </c>
      <c r="P250" s="1">
        <v>123678.5423</v>
      </c>
      <c r="Q250" s="1">
        <v>61029.676700000004</v>
      </c>
      <c r="R250" t="s">
        <v>43</v>
      </c>
      <c r="S250" t="s">
        <v>29</v>
      </c>
      <c r="U250" t="s">
        <v>53</v>
      </c>
      <c r="W250" t="s">
        <v>74</v>
      </c>
      <c r="Z250" s="9" t="s">
        <v>565</v>
      </c>
      <c r="AA250" t="str">
        <f t="shared" si="12"/>
        <v>0100</v>
      </c>
      <c r="AB250" t="str">
        <f t="shared" si="13"/>
        <v>2020</v>
      </c>
      <c r="AC250" t="str">
        <f t="shared" si="14"/>
        <v>31</v>
      </c>
      <c r="AD250" t="str">
        <f>VLOOKUP(AC250,OA_Lookup!$A$1:$B$229,2,FALSE)</f>
        <v>Air Force Center for Environmental Excellence (FY05 and prior)</v>
      </c>
      <c r="AE250" t="str">
        <f t="shared" si="15"/>
        <v>31-Air Force Center for Environmental Excellence (FY05 and prior)</v>
      </c>
      <c r="AF250" t="str">
        <f>VLOOKUP(D250,Month_Name!$A$1:$B$13,2,FALSE)</f>
        <v>Apr</v>
      </c>
    </row>
    <row r="251" spans="1:32" x14ac:dyDescent="0.25">
      <c r="A251" t="s">
        <v>25</v>
      </c>
      <c r="C251" t="s">
        <v>88</v>
      </c>
      <c r="D251" s="2">
        <v>43951</v>
      </c>
      <c r="G251" t="s">
        <v>81</v>
      </c>
      <c r="H251" t="s">
        <v>37</v>
      </c>
      <c r="I251" t="s">
        <v>42</v>
      </c>
      <c r="J251" t="s">
        <v>51</v>
      </c>
      <c r="K251" s="11">
        <v>0</v>
      </c>
      <c r="L251" s="1">
        <v>614139.00300000003</v>
      </c>
      <c r="M251" s="1">
        <v>614139.00300000003</v>
      </c>
      <c r="N251" s="1">
        <v>-592.49249999999995</v>
      </c>
      <c r="O251" s="1">
        <v>60953.030700000003</v>
      </c>
      <c r="P251" s="1">
        <v>0</v>
      </c>
      <c r="Q251" s="1">
        <v>0</v>
      </c>
      <c r="R251" t="s">
        <v>43</v>
      </c>
      <c r="S251" t="s">
        <v>29</v>
      </c>
      <c r="U251" t="s">
        <v>30</v>
      </c>
      <c r="W251" t="s">
        <v>74</v>
      </c>
      <c r="Z251" s="9" t="s">
        <v>566</v>
      </c>
      <c r="AA251" t="str">
        <f t="shared" si="12"/>
        <v>2020</v>
      </c>
      <c r="AB251" t="str">
        <f t="shared" si="13"/>
        <v>2020</v>
      </c>
      <c r="AC251" t="str">
        <f t="shared" si="14"/>
        <v>31</v>
      </c>
      <c r="AD251" t="str">
        <f>VLOOKUP(AC251,OA_Lookup!$A$1:$B$229,2,FALSE)</f>
        <v>Air Force Center for Environmental Excellence (FY05 and prior)</v>
      </c>
      <c r="AE251" t="str">
        <f t="shared" si="15"/>
        <v>31-Air Force Center for Environmental Excellence (FY05 and prior)</v>
      </c>
      <c r="AF251" t="str">
        <f>VLOOKUP(D251,Month_Name!$A$1:$B$13,2,FALSE)</f>
        <v>Apr</v>
      </c>
    </row>
    <row r="252" spans="1:32" x14ac:dyDescent="0.25">
      <c r="A252" t="s">
        <v>25</v>
      </c>
      <c r="C252" t="s">
        <v>88</v>
      </c>
      <c r="D252" s="2">
        <v>43951</v>
      </c>
      <c r="G252" t="s">
        <v>81</v>
      </c>
      <c r="H252" t="s">
        <v>37</v>
      </c>
      <c r="I252" t="s">
        <v>44</v>
      </c>
      <c r="J252" t="s">
        <v>51</v>
      </c>
      <c r="K252" s="11">
        <v>0</v>
      </c>
      <c r="L252" s="1">
        <v>0</v>
      </c>
      <c r="M252" s="1">
        <v>0</v>
      </c>
      <c r="N252" s="1">
        <v>29.001000000000001</v>
      </c>
      <c r="O252" s="1">
        <v>29.001000000000001</v>
      </c>
      <c r="P252" s="1">
        <v>29.001000000000001</v>
      </c>
      <c r="Q252" s="1">
        <v>29.001000000000001</v>
      </c>
      <c r="R252" t="s">
        <v>45</v>
      </c>
      <c r="S252" t="s">
        <v>29</v>
      </c>
      <c r="U252" t="s">
        <v>53</v>
      </c>
      <c r="W252" t="s">
        <v>74</v>
      </c>
      <c r="Z252" s="9" t="s">
        <v>567</v>
      </c>
      <c r="AA252" t="str">
        <f t="shared" si="12"/>
        <v>2065</v>
      </c>
      <c r="AB252" t="str">
        <f t="shared" si="13"/>
        <v>2020</v>
      </c>
      <c r="AC252" t="str">
        <f t="shared" si="14"/>
        <v>31</v>
      </c>
      <c r="AD252" t="str">
        <f>VLOOKUP(AC252,OA_Lookup!$A$1:$B$229,2,FALSE)</f>
        <v>Air Force Center for Environmental Excellence (FY05 and prior)</v>
      </c>
      <c r="AE252" t="str">
        <f t="shared" si="15"/>
        <v>31-Air Force Center for Environmental Excellence (FY05 and prior)</v>
      </c>
      <c r="AF252" t="str">
        <f>VLOOKUP(D252,Month_Name!$A$1:$B$13,2,FALSE)</f>
        <v>Apr</v>
      </c>
    </row>
    <row r="253" spans="1:32" x14ac:dyDescent="0.25">
      <c r="A253" t="s">
        <v>25</v>
      </c>
      <c r="C253" t="s">
        <v>88</v>
      </c>
      <c r="D253" s="2">
        <v>43951</v>
      </c>
      <c r="G253" t="s">
        <v>81</v>
      </c>
      <c r="H253" t="s">
        <v>37</v>
      </c>
      <c r="I253" t="s">
        <v>44</v>
      </c>
      <c r="J253" t="s">
        <v>51</v>
      </c>
      <c r="K253" s="11">
        <v>0</v>
      </c>
      <c r="L253" s="1">
        <v>3910409.5484000002</v>
      </c>
      <c r="M253" s="1">
        <v>11302251.7555</v>
      </c>
      <c r="N253" s="1">
        <v>20852.733499999998</v>
      </c>
      <c r="O253" s="1">
        <v>20852.733499999998</v>
      </c>
      <c r="P253" s="1">
        <v>22997.337200000002</v>
      </c>
      <c r="Q253" s="1">
        <v>22997.337200000002</v>
      </c>
      <c r="R253" t="s">
        <v>45</v>
      </c>
      <c r="S253" t="s">
        <v>29</v>
      </c>
      <c r="U253" t="s">
        <v>30</v>
      </c>
      <c r="W253" t="s">
        <v>74</v>
      </c>
      <c r="Z253" s="9" t="s">
        <v>568</v>
      </c>
      <c r="AA253" t="str">
        <f t="shared" si="12"/>
        <v>2020</v>
      </c>
      <c r="AB253" t="str">
        <f t="shared" si="13"/>
        <v>2020</v>
      </c>
      <c r="AC253" t="str">
        <f t="shared" si="14"/>
        <v>31</v>
      </c>
      <c r="AD253" t="str">
        <f>VLOOKUP(AC253,OA_Lookup!$A$1:$B$229,2,FALSE)</f>
        <v>Air Force Center for Environmental Excellence (FY05 and prior)</v>
      </c>
      <c r="AE253" t="str">
        <f t="shared" si="15"/>
        <v>31-Air Force Center for Environmental Excellence (FY05 and prior)</v>
      </c>
      <c r="AF253" t="str">
        <f>VLOOKUP(D253,Month_Name!$A$1:$B$13,2,FALSE)</f>
        <v>Apr</v>
      </c>
    </row>
    <row r="254" spans="1:32" x14ac:dyDescent="0.25">
      <c r="A254" t="s">
        <v>25</v>
      </c>
      <c r="C254" t="s">
        <v>88</v>
      </c>
      <c r="D254" s="2">
        <v>43951</v>
      </c>
      <c r="G254" t="s">
        <v>81</v>
      </c>
      <c r="H254" t="s">
        <v>37</v>
      </c>
      <c r="I254" t="s">
        <v>44</v>
      </c>
      <c r="J254" t="s">
        <v>51</v>
      </c>
      <c r="K254" s="11">
        <v>0</v>
      </c>
      <c r="L254" s="1">
        <v>0</v>
      </c>
      <c r="M254" s="1">
        <v>0</v>
      </c>
      <c r="N254" s="1">
        <v>3458934.0857000002</v>
      </c>
      <c r="O254" s="1">
        <v>3458934.0857000002</v>
      </c>
      <c r="P254" s="1">
        <v>3458934.0857000002</v>
      </c>
      <c r="Q254" s="1">
        <v>3215170.6543999999</v>
      </c>
      <c r="R254" t="s">
        <v>45</v>
      </c>
      <c r="S254" t="s">
        <v>29</v>
      </c>
      <c r="U254" t="s">
        <v>54</v>
      </c>
      <c r="W254" t="s">
        <v>74</v>
      </c>
      <c r="Z254" s="9" t="s">
        <v>560</v>
      </c>
      <c r="AA254" t="str">
        <f t="shared" si="12"/>
        <v>2020</v>
      </c>
      <c r="AB254" t="str">
        <f t="shared" si="13"/>
        <v>2020</v>
      </c>
      <c r="AC254" t="str">
        <f t="shared" si="14"/>
        <v>31</v>
      </c>
      <c r="AD254" t="str">
        <f>VLOOKUP(AC254,OA_Lookup!$A$1:$B$229,2,FALSE)</f>
        <v>Air Force Center for Environmental Excellence (FY05 and prior)</v>
      </c>
      <c r="AE254" t="str">
        <f t="shared" si="15"/>
        <v>31-Air Force Center for Environmental Excellence (FY05 and prior)</v>
      </c>
      <c r="AF254" t="str">
        <f>VLOOKUP(D254,Month_Name!$A$1:$B$13,2,FALSE)</f>
        <v>Apr</v>
      </c>
    </row>
    <row r="255" spans="1:32" x14ac:dyDescent="0.25">
      <c r="A255" t="s">
        <v>25</v>
      </c>
      <c r="C255" t="s">
        <v>88</v>
      </c>
      <c r="D255" s="2">
        <v>43951</v>
      </c>
      <c r="G255" t="s">
        <v>81</v>
      </c>
      <c r="H255" t="s">
        <v>37</v>
      </c>
      <c r="I255" t="s">
        <v>46</v>
      </c>
      <c r="J255" t="s">
        <v>51</v>
      </c>
      <c r="K255" s="11">
        <v>0</v>
      </c>
      <c r="L255" s="1">
        <v>0</v>
      </c>
      <c r="M255" s="1">
        <v>0</v>
      </c>
      <c r="N255" s="1">
        <v>-314.92439999999999</v>
      </c>
      <c r="O255" s="1">
        <v>-314.92439999999999</v>
      </c>
      <c r="P255" s="1">
        <v>-314.92439999999999</v>
      </c>
      <c r="Q255" s="1">
        <v>-314.92439999999999</v>
      </c>
      <c r="R255" t="s">
        <v>47</v>
      </c>
      <c r="S255" t="s">
        <v>29</v>
      </c>
      <c r="U255" t="s">
        <v>30</v>
      </c>
      <c r="W255" t="s">
        <v>74</v>
      </c>
      <c r="Z255" s="9" t="s">
        <v>561</v>
      </c>
      <c r="AA255" t="str">
        <f t="shared" si="12"/>
        <v>2020</v>
      </c>
      <c r="AB255" t="str">
        <f t="shared" si="13"/>
        <v>2020</v>
      </c>
      <c r="AC255" t="str">
        <f t="shared" si="14"/>
        <v>31</v>
      </c>
      <c r="AD255" t="str">
        <f>VLOOKUP(AC255,OA_Lookup!$A$1:$B$229,2,FALSE)</f>
        <v>Air Force Center for Environmental Excellence (FY05 and prior)</v>
      </c>
      <c r="AE255" t="str">
        <f t="shared" si="15"/>
        <v>31-Air Force Center for Environmental Excellence (FY05 and prior)</v>
      </c>
      <c r="AF255" t="str">
        <f>VLOOKUP(D255,Month_Name!$A$1:$B$13,2,FALSE)</f>
        <v>Apr</v>
      </c>
    </row>
    <row r="256" spans="1:32" x14ac:dyDescent="0.25">
      <c r="A256" t="s">
        <v>25</v>
      </c>
      <c r="C256" t="s">
        <v>88</v>
      </c>
      <c r="D256" s="2">
        <v>43951</v>
      </c>
      <c r="G256" t="s">
        <v>81</v>
      </c>
      <c r="H256" t="s">
        <v>37</v>
      </c>
      <c r="I256" t="s">
        <v>70</v>
      </c>
      <c r="J256" t="s">
        <v>51</v>
      </c>
      <c r="K256" s="11">
        <v>0</v>
      </c>
      <c r="L256" s="1">
        <v>0</v>
      </c>
      <c r="M256" s="1">
        <v>0</v>
      </c>
      <c r="N256" s="1">
        <v>6682.7043000000003</v>
      </c>
      <c r="O256" s="1">
        <v>6682.7043000000003</v>
      </c>
      <c r="P256" s="1">
        <v>0</v>
      </c>
      <c r="Q256" s="1">
        <v>0</v>
      </c>
      <c r="R256" t="s">
        <v>71</v>
      </c>
      <c r="S256" t="s">
        <v>29</v>
      </c>
      <c r="U256" t="s">
        <v>53</v>
      </c>
      <c r="W256" t="s">
        <v>74</v>
      </c>
      <c r="Z256" s="9" t="s">
        <v>562</v>
      </c>
      <c r="AA256" t="str">
        <f t="shared" si="12"/>
        <v>0725</v>
      </c>
      <c r="AB256" t="str">
        <f t="shared" si="13"/>
        <v>2020</v>
      </c>
      <c r="AC256" t="str">
        <f t="shared" si="14"/>
        <v>31</v>
      </c>
      <c r="AD256" t="str">
        <f>VLOOKUP(AC256,OA_Lookup!$A$1:$B$229,2,FALSE)</f>
        <v>Air Force Center for Environmental Excellence (FY05 and prior)</v>
      </c>
      <c r="AE256" t="str">
        <f t="shared" si="15"/>
        <v>31-Air Force Center for Environmental Excellence (FY05 and prior)</v>
      </c>
      <c r="AF256" t="str">
        <f>VLOOKUP(D256,Month_Name!$A$1:$B$13,2,FALSE)</f>
        <v>Apr</v>
      </c>
    </row>
    <row r="257" spans="1:32" x14ac:dyDescent="0.25">
      <c r="A257" t="s">
        <v>25</v>
      </c>
      <c r="C257" t="s">
        <v>88</v>
      </c>
      <c r="D257" s="2">
        <v>43951</v>
      </c>
      <c r="G257" t="s">
        <v>81</v>
      </c>
      <c r="H257" t="s">
        <v>37</v>
      </c>
      <c r="I257" t="s">
        <v>70</v>
      </c>
      <c r="J257" t="s">
        <v>51</v>
      </c>
      <c r="K257" s="11">
        <v>0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  <c r="R257" t="s">
        <v>71</v>
      </c>
      <c r="S257" t="s">
        <v>29</v>
      </c>
      <c r="U257" t="s">
        <v>30</v>
      </c>
      <c r="W257" t="s">
        <v>74</v>
      </c>
      <c r="Z257" s="9" t="s">
        <v>555</v>
      </c>
      <c r="AA257" t="str">
        <f t="shared" si="12"/>
        <v>0500</v>
      </c>
      <c r="AB257" t="str">
        <f t="shared" si="13"/>
        <v>2017</v>
      </c>
      <c r="AC257" t="str">
        <f t="shared" si="14"/>
        <v>31</v>
      </c>
      <c r="AD257" t="str">
        <f>VLOOKUP(AC257,OA_Lookup!$A$1:$B$229,2,FALSE)</f>
        <v>Air Force Center for Environmental Excellence (FY05 and prior)</v>
      </c>
      <c r="AE257" t="str">
        <f t="shared" si="15"/>
        <v>31-Air Force Center for Environmental Excellence (FY05 and prior)</v>
      </c>
      <c r="AF257" t="str">
        <f>VLOOKUP(D257,Month_Name!$A$1:$B$13,2,FALSE)</f>
        <v>Apr</v>
      </c>
    </row>
    <row r="258" spans="1:32" x14ac:dyDescent="0.25">
      <c r="A258" t="s">
        <v>25</v>
      </c>
      <c r="C258" t="s">
        <v>88</v>
      </c>
      <c r="D258" s="2">
        <v>43951</v>
      </c>
      <c r="G258" t="s">
        <v>82</v>
      </c>
      <c r="H258" t="s">
        <v>58</v>
      </c>
      <c r="I258" t="s">
        <v>59</v>
      </c>
      <c r="J258" t="s">
        <v>51</v>
      </c>
      <c r="K258" s="11">
        <v>0</v>
      </c>
      <c r="L258" s="1">
        <v>0</v>
      </c>
      <c r="M258" s="1">
        <v>10463.108899999999</v>
      </c>
      <c r="N258" s="1">
        <v>0</v>
      </c>
      <c r="O258" s="1">
        <v>0</v>
      </c>
      <c r="P258" s="1">
        <v>0</v>
      </c>
      <c r="Q258" s="1">
        <v>0</v>
      </c>
      <c r="R258" t="s">
        <v>60</v>
      </c>
      <c r="S258" t="s">
        <v>61</v>
      </c>
      <c r="U258" t="s">
        <v>30</v>
      </c>
      <c r="W258" t="s">
        <v>74</v>
      </c>
      <c r="Z258" s="9" t="s">
        <v>556</v>
      </c>
      <c r="AA258" t="str">
        <f t="shared" si="12"/>
        <v>0500</v>
      </c>
      <c r="AB258" t="str">
        <f t="shared" si="13"/>
        <v>2018</v>
      </c>
      <c r="AC258" t="str">
        <f t="shared" si="14"/>
        <v>35</v>
      </c>
      <c r="AD258" t="str">
        <f>VLOOKUP(AC258,OA_Lookup!$A$1:$B$229,2,FALSE)</f>
        <v>Military Traffic Management Command (MTMC)</v>
      </c>
      <c r="AE258" t="str">
        <f t="shared" si="15"/>
        <v>35-Military Traffic Management Command (MTMC)</v>
      </c>
      <c r="AF258" t="str">
        <f>VLOOKUP(D258,Month_Name!$A$1:$B$13,2,FALSE)</f>
        <v>Apr</v>
      </c>
    </row>
    <row r="259" spans="1:32" x14ac:dyDescent="0.25">
      <c r="A259" t="s">
        <v>25</v>
      </c>
      <c r="C259" t="s">
        <v>88</v>
      </c>
      <c r="D259" s="2">
        <v>43951</v>
      </c>
      <c r="G259" t="s">
        <v>82</v>
      </c>
      <c r="H259" t="s">
        <v>26</v>
      </c>
      <c r="I259" t="s">
        <v>27</v>
      </c>
      <c r="J259" t="s">
        <v>51</v>
      </c>
      <c r="K259" s="11">
        <v>0</v>
      </c>
      <c r="L259" s="1">
        <v>0</v>
      </c>
      <c r="M259" s="1">
        <v>0</v>
      </c>
      <c r="N259" s="1">
        <v>0</v>
      </c>
      <c r="O259" s="1">
        <v>15163.925999999999</v>
      </c>
      <c r="P259" s="1">
        <v>40162.9015</v>
      </c>
      <c r="Q259" s="1">
        <v>40162.9015</v>
      </c>
      <c r="R259" t="s">
        <v>28</v>
      </c>
      <c r="S259" t="s">
        <v>29</v>
      </c>
      <c r="U259" t="s">
        <v>53</v>
      </c>
      <c r="W259" t="s">
        <v>74</v>
      </c>
      <c r="Z259" s="9" t="s">
        <v>557</v>
      </c>
      <c r="AA259" t="str">
        <f t="shared" ref="AA259:AA322" si="16">LEFT(Z259,4)</f>
        <v>2035</v>
      </c>
      <c r="AB259" t="str">
        <f t="shared" ref="AB259:AB322" si="17">"20"&amp;RIGHT(Z259,2)</f>
        <v>2019</v>
      </c>
      <c r="AC259" t="str">
        <f t="shared" ref="AC259:AC322" si="18">MID(G259,4,2)</f>
        <v>35</v>
      </c>
      <c r="AD259" t="str">
        <f>VLOOKUP(AC259,OA_Lookup!$A$1:$B$229,2,FALSE)</f>
        <v>Military Traffic Management Command (MTMC)</v>
      </c>
      <c r="AE259" t="str">
        <f t="shared" ref="AE259:AE322" si="19">AC259&amp;"-"&amp;AD259</f>
        <v>35-Military Traffic Management Command (MTMC)</v>
      </c>
      <c r="AF259" t="str">
        <f>VLOOKUP(D259,Month_Name!$A$1:$B$13,2,FALSE)</f>
        <v>Apr</v>
      </c>
    </row>
    <row r="260" spans="1:32" x14ac:dyDescent="0.25">
      <c r="A260" t="s">
        <v>25</v>
      </c>
      <c r="C260" t="s">
        <v>88</v>
      </c>
      <c r="D260" s="2">
        <v>43951</v>
      </c>
      <c r="G260" t="s">
        <v>82</v>
      </c>
      <c r="H260" t="s">
        <v>26</v>
      </c>
      <c r="I260" t="s">
        <v>27</v>
      </c>
      <c r="J260" t="s">
        <v>51</v>
      </c>
      <c r="K260" s="11">
        <v>0</v>
      </c>
      <c r="L260" s="1">
        <v>328526.45679999999</v>
      </c>
      <c r="M260" s="1">
        <v>0</v>
      </c>
      <c r="N260" s="1">
        <v>0</v>
      </c>
      <c r="O260" s="1">
        <v>0</v>
      </c>
      <c r="P260" s="1">
        <v>3125.2927</v>
      </c>
      <c r="Q260" s="1">
        <v>3125.2927</v>
      </c>
      <c r="R260" t="s">
        <v>28</v>
      </c>
      <c r="S260" t="s">
        <v>29</v>
      </c>
      <c r="U260" t="s">
        <v>30</v>
      </c>
      <c r="W260" t="s">
        <v>74</v>
      </c>
      <c r="Z260" s="9" t="s">
        <v>558</v>
      </c>
      <c r="AA260" t="str">
        <f t="shared" si="16"/>
        <v>2035</v>
      </c>
      <c r="AB260" t="str">
        <f t="shared" si="17"/>
        <v>2020</v>
      </c>
      <c r="AC260" t="str">
        <f t="shared" si="18"/>
        <v>35</v>
      </c>
      <c r="AD260" t="str">
        <f>VLOOKUP(AC260,OA_Lookup!$A$1:$B$229,2,FALSE)</f>
        <v>Military Traffic Management Command (MTMC)</v>
      </c>
      <c r="AE260" t="str">
        <f t="shared" si="19"/>
        <v>35-Military Traffic Management Command (MTMC)</v>
      </c>
      <c r="AF260" t="str">
        <f>VLOOKUP(D260,Month_Name!$A$1:$B$13,2,FALSE)</f>
        <v>Apr</v>
      </c>
    </row>
    <row r="261" spans="1:32" x14ac:dyDescent="0.25">
      <c r="A261" t="s">
        <v>25</v>
      </c>
      <c r="C261" t="s">
        <v>88</v>
      </c>
      <c r="D261" s="2">
        <v>43951</v>
      </c>
      <c r="G261" t="s">
        <v>82</v>
      </c>
      <c r="H261" t="s">
        <v>26</v>
      </c>
      <c r="I261" t="s">
        <v>31</v>
      </c>
      <c r="J261" t="s">
        <v>51</v>
      </c>
      <c r="K261" s="11">
        <v>0</v>
      </c>
      <c r="L261" s="1">
        <v>0</v>
      </c>
      <c r="M261" s="1">
        <v>0</v>
      </c>
      <c r="N261" s="1">
        <v>-83750.825800000006</v>
      </c>
      <c r="O261" s="1">
        <v>10.1447</v>
      </c>
      <c r="P261" s="1">
        <v>49863.007100000003</v>
      </c>
      <c r="Q261" s="1">
        <v>49863.007100000003</v>
      </c>
      <c r="R261" t="s">
        <v>32</v>
      </c>
      <c r="S261" t="s">
        <v>29</v>
      </c>
      <c r="U261" t="s">
        <v>53</v>
      </c>
      <c r="W261" t="s">
        <v>74</v>
      </c>
      <c r="Z261" s="9" t="s">
        <v>559</v>
      </c>
      <c r="AA261" t="str">
        <f t="shared" si="16"/>
        <v>2035</v>
      </c>
      <c r="AB261" t="str">
        <f t="shared" si="17"/>
        <v>2020</v>
      </c>
      <c r="AC261" t="str">
        <f t="shared" si="18"/>
        <v>35</v>
      </c>
      <c r="AD261" t="str">
        <f>VLOOKUP(AC261,OA_Lookup!$A$1:$B$229,2,FALSE)</f>
        <v>Military Traffic Management Command (MTMC)</v>
      </c>
      <c r="AE261" t="str">
        <f t="shared" si="19"/>
        <v>35-Military Traffic Management Command (MTMC)</v>
      </c>
      <c r="AF261" t="str">
        <f>VLOOKUP(D261,Month_Name!$A$1:$B$13,2,FALSE)</f>
        <v>Apr</v>
      </c>
    </row>
    <row r="262" spans="1:32" x14ac:dyDescent="0.25">
      <c r="A262" t="s">
        <v>25</v>
      </c>
      <c r="C262" t="s">
        <v>88</v>
      </c>
      <c r="D262" s="2">
        <v>43951</v>
      </c>
      <c r="G262" t="s">
        <v>82</v>
      </c>
      <c r="H262" t="s">
        <v>26</v>
      </c>
      <c r="I262" t="s">
        <v>31</v>
      </c>
      <c r="J262" t="s">
        <v>51</v>
      </c>
      <c r="K262" s="11">
        <v>0</v>
      </c>
      <c r="L262" s="1">
        <v>666985.28509999998</v>
      </c>
      <c r="M262" s="1">
        <v>0</v>
      </c>
      <c r="N262" s="1">
        <v>2.0623</v>
      </c>
      <c r="O262" s="1">
        <v>2.0623</v>
      </c>
      <c r="P262" s="1">
        <v>2.0623</v>
      </c>
      <c r="Q262" s="1">
        <v>2.0623</v>
      </c>
      <c r="R262" t="s">
        <v>32</v>
      </c>
      <c r="S262" t="s">
        <v>29</v>
      </c>
      <c r="U262" t="s">
        <v>30</v>
      </c>
      <c r="W262" t="s">
        <v>74</v>
      </c>
      <c r="Z262" s="9" t="s">
        <v>563</v>
      </c>
      <c r="AA262" t="str">
        <f t="shared" si="16"/>
        <v>2020</v>
      </c>
      <c r="AB262" t="str">
        <f t="shared" si="17"/>
        <v>2020</v>
      </c>
      <c r="AC262" t="str">
        <f t="shared" si="18"/>
        <v>35</v>
      </c>
      <c r="AD262" t="str">
        <f>VLOOKUP(AC262,OA_Lookup!$A$1:$B$229,2,FALSE)</f>
        <v>Military Traffic Management Command (MTMC)</v>
      </c>
      <c r="AE262" t="str">
        <f t="shared" si="19"/>
        <v>35-Military Traffic Management Command (MTMC)</v>
      </c>
      <c r="AF262" t="str">
        <f>VLOOKUP(D262,Month_Name!$A$1:$B$13,2,FALSE)</f>
        <v>Apr</v>
      </c>
    </row>
    <row r="263" spans="1:32" x14ac:dyDescent="0.25">
      <c r="A263" t="s">
        <v>25</v>
      </c>
      <c r="C263" t="s">
        <v>88</v>
      </c>
      <c r="D263" s="2">
        <v>43951</v>
      </c>
      <c r="G263" t="s">
        <v>82</v>
      </c>
      <c r="H263" t="s">
        <v>26</v>
      </c>
      <c r="I263" t="s">
        <v>48</v>
      </c>
      <c r="J263" t="s">
        <v>51</v>
      </c>
      <c r="K263" s="11">
        <v>0</v>
      </c>
      <c r="L263" s="1">
        <v>0</v>
      </c>
      <c r="M263" s="1">
        <v>0</v>
      </c>
      <c r="N263" s="1">
        <v>1549487.7243999999</v>
      </c>
      <c r="O263" s="1">
        <v>1567077.8862000001</v>
      </c>
      <c r="P263" s="1">
        <v>0</v>
      </c>
      <c r="Q263" s="1">
        <v>0</v>
      </c>
      <c r="R263" t="s">
        <v>49</v>
      </c>
      <c r="S263" t="s">
        <v>52</v>
      </c>
      <c r="U263" t="s">
        <v>53</v>
      </c>
      <c r="W263" t="s">
        <v>74</v>
      </c>
      <c r="Z263" s="9" t="s">
        <v>564</v>
      </c>
      <c r="AA263" t="str">
        <f t="shared" si="16"/>
        <v>0100</v>
      </c>
      <c r="AB263" t="str">
        <f t="shared" si="17"/>
        <v>2020</v>
      </c>
      <c r="AC263" t="str">
        <f t="shared" si="18"/>
        <v>35</v>
      </c>
      <c r="AD263" t="str">
        <f>VLOOKUP(AC263,OA_Lookup!$A$1:$B$229,2,FALSE)</f>
        <v>Military Traffic Management Command (MTMC)</v>
      </c>
      <c r="AE263" t="str">
        <f t="shared" si="19"/>
        <v>35-Military Traffic Management Command (MTMC)</v>
      </c>
      <c r="AF263" t="str">
        <f>VLOOKUP(D263,Month_Name!$A$1:$B$13,2,FALSE)</f>
        <v>Apr</v>
      </c>
    </row>
    <row r="264" spans="1:32" x14ac:dyDescent="0.25">
      <c r="A264" t="s">
        <v>25</v>
      </c>
      <c r="C264" t="s">
        <v>88</v>
      </c>
      <c r="D264" s="2">
        <v>43951</v>
      </c>
      <c r="G264" t="s">
        <v>82</v>
      </c>
      <c r="H264" t="s">
        <v>26</v>
      </c>
      <c r="I264" t="s">
        <v>48</v>
      </c>
      <c r="J264" t="s">
        <v>51</v>
      </c>
      <c r="K264" s="11">
        <v>0</v>
      </c>
      <c r="L264" s="1">
        <v>0</v>
      </c>
      <c r="M264" s="1">
        <v>924003.9743</v>
      </c>
      <c r="N264" s="1">
        <v>0</v>
      </c>
      <c r="O264" s="1">
        <v>0</v>
      </c>
      <c r="P264" s="1">
        <v>0</v>
      </c>
      <c r="Q264" s="1">
        <v>0</v>
      </c>
      <c r="R264" t="s">
        <v>49</v>
      </c>
      <c r="S264" t="s">
        <v>52</v>
      </c>
      <c r="U264" t="s">
        <v>30</v>
      </c>
      <c r="W264" t="s">
        <v>74</v>
      </c>
      <c r="Z264" s="9" t="s">
        <v>565</v>
      </c>
      <c r="AA264" t="str">
        <f t="shared" si="16"/>
        <v>0100</v>
      </c>
      <c r="AB264" t="str">
        <f t="shared" si="17"/>
        <v>2020</v>
      </c>
      <c r="AC264" t="str">
        <f t="shared" si="18"/>
        <v>35</v>
      </c>
      <c r="AD264" t="str">
        <f>VLOOKUP(AC264,OA_Lookup!$A$1:$B$229,2,FALSE)</f>
        <v>Military Traffic Management Command (MTMC)</v>
      </c>
      <c r="AE264" t="str">
        <f t="shared" si="19"/>
        <v>35-Military Traffic Management Command (MTMC)</v>
      </c>
      <c r="AF264" t="str">
        <f>VLOOKUP(D264,Month_Name!$A$1:$B$13,2,FALSE)</f>
        <v>Apr</v>
      </c>
    </row>
    <row r="265" spans="1:32" x14ac:dyDescent="0.25">
      <c r="A265" t="s">
        <v>25</v>
      </c>
      <c r="C265" t="s">
        <v>88</v>
      </c>
      <c r="D265" s="2">
        <v>43951</v>
      </c>
      <c r="G265" t="s">
        <v>82</v>
      </c>
      <c r="H265" t="s">
        <v>26</v>
      </c>
      <c r="I265" t="s">
        <v>33</v>
      </c>
      <c r="J265" t="s">
        <v>51</v>
      </c>
      <c r="K265" s="11">
        <v>0</v>
      </c>
      <c r="L265" s="1">
        <v>10463.108899999999</v>
      </c>
      <c r="M265" s="1">
        <v>0</v>
      </c>
      <c r="N265" s="1">
        <v>0</v>
      </c>
      <c r="O265" s="1">
        <v>0</v>
      </c>
      <c r="P265" s="1">
        <v>0</v>
      </c>
      <c r="Q265" s="1">
        <v>0</v>
      </c>
      <c r="R265" t="s">
        <v>34</v>
      </c>
      <c r="S265" t="s">
        <v>61</v>
      </c>
      <c r="U265" t="s">
        <v>30</v>
      </c>
      <c r="W265" t="s">
        <v>74</v>
      </c>
      <c r="Z265" s="9" t="s">
        <v>566</v>
      </c>
      <c r="AA265" t="str">
        <f t="shared" si="16"/>
        <v>2020</v>
      </c>
      <c r="AB265" t="str">
        <f t="shared" si="17"/>
        <v>2020</v>
      </c>
      <c r="AC265" t="str">
        <f t="shared" si="18"/>
        <v>35</v>
      </c>
      <c r="AD265" t="str">
        <f>VLOOKUP(AC265,OA_Lookup!$A$1:$B$229,2,FALSE)</f>
        <v>Military Traffic Management Command (MTMC)</v>
      </c>
      <c r="AE265" t="str">
        <f t="shared" si="19"/>
        <v>35-Military Traffic Management Command (MTMC)</v>
      </c>
      <c r="AF265" t="str">
        <f>VLOOKUP(D265,Month_Name!$A$1:$B$13,2,FALSE)</f>
        <v>Apr</v>
      </c>
    </row>
    <row r="266" spans="1:32" x14ac:dyDescent="0.25">
      <c r="A266" t="s">
        <v>25</v>
      </c>
      <c r="C266" t="s">
        <v>88</v>
      </c>
      <c r="D266" s="2">
        <v>43951</v>
      </c>
      <c r="G266" t="s">
        <v>82</v>
      </c>
      <c r="H266" t="s">
        <v>26</v>
      </c>
      <c r="I266" t="s">
        <v>33</v>
      </c>
      <c r="J266" t="s">
        <v>51</v>
      </c>
      <c r="K266" s="11">
        <v>0</v>
      </c>
      <c r="L266" s="1">
        <v>0</v>
      </c>
      <c r="M266" s="1">
        <v>0</v>
      </c>
      <c r="N266" s="1">
        <v>2207564.3470999999</v>
      </c>
      <c r="O266" s="1">
        <v>1835593.2423</v>
      </c>
      <c r="P266" s="1">
        <v>0</v>
      </c>
      <c r="Q266" s="1">
        <v>0</v>
      </c>
      <c r="R266" t="s">
        <v>34</v>
      </c>
      <c r="S266" t="s">
        <v>89</v>
      </c>
      <c r="U266" t="s">
        <v>53</v>
      </c>
      <c r="W266" t="s">
        <v>74</v>
      </c>
      <c r="Z266" s="9" t="s">
        <v>567</v>
      </c>
      <c r="AA266" t="str">
        <f t="shared" si="16"/>
        <v>2065</v>
      </c>
      <c r="AB266" t="str">
        <f t="shared" si="17"/>
        <v>2020</v>
      </c>
      <c r="AC266" t="str">
        <f t="shared" si="18"/>
        <v>35</v>
      </c>
      <c r="AD266" t="str">
        <f>VLOOKUP(AC266,OA_Lookup!$A$1:$B$229,2,FALSE)</f>
        <v>Military Traffic Management Command (MTMC)</v>
      </c>
      <c r="AE266" t="str">
        <f t="shared" si="19"/>
        <v>35-Military Traffic Management Command (MTMC)</v>
      </c>
      <c r="AF266" t="str">
        <f>VLOOKUP(D266,Month_Name!$A$1:$B$13,2,FALSE)</f>
        <v>Apr</v>
      </c>
    </row>
    <row r="267" spans="1:32" x14ac:dyDescent="0.25">
      <c r="A267" t="s">
        <v>25</v>
      </c>
      <c r="C267" t="s">
        <v>88</v>
      </c>
      <c r="D267" s="2">
        <v>43951</v>
      </c>
      <c r="G267" t="s">
        <v>82</v>
      </c>
      <c r="H267" t="s">
        <v>26</v>
      </c>
      <c r="I267" t="s">
        <v>33</v>
      </c>
      <c r="J267" t="s">
        <v>51</v>
      </c>
      <c r="K267" s="11">
        <v>0</v>
      </c>
      <c r="L267" s="1">
        <v>119150548.545</v>
      </c>
      <c r="M267" s="1">
        <v>119150548.545</v>
      </c>
      <c r="N267" s="1">
        <v>107731132.6091</v>
      </c>
      <c r="O267" s="1">
        <v>103106135.17910001</v>
      </c>
      <c r="P267" s="1">
        <v>1380567.2829</v>
      </c>
      <c r="Q267" s="1">
        <v>1380567.2829</v>
      </c>
      <c r="R267" t="s">
        <v>34</v>
      </c>
      <c r="S267" t="s">
        <v>89</v>
      </c>
      <c r="U267" t="s">
        <v>30</v>
      </c>
      <c r="W267" t="s">
        <v>74</v>
      </c>
      <c r="Z267" s="9" t="s">
        <v>568</v>
      </c>
      <c r="AA267" t="str">
        <f t="shared" si="16"/>
        <v>2020</v>
      </c>
      <c r="AB267" t="str">
        <f t="shared" si="17"/>
        <v>2020</v>
      </c>
      <c r="AC267" t="str">
        <f t="shared" si="18"/>
        <v>35</v>
      </c>
      <c r="AD267" t="str">
        <f>VLOOKUP(AC267,OA_Lookup!$A$1:$B$229,2,FALSE)</f>
        <v>Military Traffic Management Command (MTMC)</v>
      </c>
      <c r="AE267" t="str">
        <f t="shared" si="19"/>
        <v>35-Military Traffic Management Command (MTMC)</v>
      </c>
      <c r="AF267" t="str">
        <f>VLOOKUP(D267,Month_Name!$A$1:$B$13,2,FALSE)</f>
        <v>Apr</v>
      </c>
    </row>
    <row r="268" spans="1:32" x14ac:dyDescent="0.25">
      <c r="A268" t="s">
        <v>25</v>
      </c>
      <c r="C268" t="s">
        <v>88</v>
      </c>
      <c r="D268" s="2">
        <v>43951</v>
      </c>
      <c r="G268" t="s">
        <v>82</v>
      </c>
      <c r="H268" t="s">
        <v>26</v>
      </c>
      <c r="I268" t="s">
        <v>35</v>
      </c>
      <c r="J268" t="s">
        <v>51</v>
      </c>
      <c r="K268" s="11">
        <v>0</v>
      </c>
      <c r="L268" s="1">
        <v>0</v>
      </c>
      <c r="M268" s="1">
        <v>0</v>
      </c>
      <c r="N268" s="1">
        <v>25848.375199999999</v>
      </c>
      <c r="O268" s="1">
        <v>25848.375199999999</v>
      </c>
      <c r="P268" s="1">
        <v>13259.966200000001</v>
      </c>
      <c r="Q268" s="1">
        <v>13259.966200000001</v>
      </c>
      <c r="R268" t="s">
        <v>36</v>
      </c>
      <c r="S268" t="s">
        <v>29</v>
      </c>
      <c r="U268" t="s">
        <v>30</v>
      </c>
      <c r="W268" t="s">
        <v>74</v>
      </c>
      <c r="Z268" s="9" t="s">
        <v>560</v>
      </c>
      <c r="AA268" t="str">
        <f t="shared" si="16"/>
        <v>2020</v>
      </c>
      <c r="AB268" t="str">
        <f t="shared" si="17"/>
        <v>2020</v>
      </c>
      <c r="AC268" t="str">
        <f t="shared" si="18"/>
        <v>35</v>
      </c>
      <c r="AD268" t="str">
        <f>VLOOKUP(AC268,OA_Lookup!$A$1:$B$229,2,FALSE)</f>
        <v>Military Traffic Management Command (MTMC)</v>
      </c>
      <c r="AE268" t="str">
        <f t="shared" si="19"/>
        <v>35-Military Traffic Management Command (MTMC)</v>
      </c>
      <c r="AF268" t="str">
        <f>VLOOKUP(D268,Month_Name!$A$1:$B$13,2,FALSE)</f>
        <v>Apr</v>
      </c>
    </row>
    <row r="269" spans="1:32" x14ac:dyDescent="0.25">
      <c r="A269" t="s">
        <v>25</v>
      </c>
      <c r="C269" t="s">
        <v>88</v>
      </c>
      <c r="D269" s="2">
        <v>43951</v>
      </c>
      <c r="G269" t="s">
        <v>82</v>
      </c>
      <c r="H269" t="s">
        <v>37</v>
      </c>
      <c r="I269" t="s">
        <v>40</v>
      </c>
      <c r="J269" t="s">
        <v>51</v>
      </c>
      <c r="K269" s="11">
        <v>0</v>
      </c>
      <c r="L269" s="1">
        <v>54135.215799999998</v>
      </c>
      <c r="M269" s="1">
        <v>0</v>
      </c>
      <c r="N269" s="1">
        <v>0</v>
      </c>
      <c r="O269" s="1">
        <v>0</v>
      </c>
      <c r="P269" s="1">
        <v>0</v>
      </c>
      <c r="Q269" s="1">
        <v>0</v>
      </c>
      <c r="R269" t="s">
        <v>41</v>
      </c>
      <c r="S269" t="s">
        <v>29</v>
      </c>
      <c r="U269" t="s">
        <v>30</v>
      </c>
      <c r="W269" t="s">
        <v>74</v>
      </c>
      <c r="Z269" s="9" t="s">
        <v>561</v>
      </c>
      <c r="AA269" t="str">
        <f t="shared" si="16"/>
        <v>2020</v>
      </c>
      <c r="AB269" t="str">
        <f t="shared" si="17"/>
        <v>2020</v>
      </c>
      <c r="AC269" t="str">
        <f t="shared" si="18"/>
        <v>35</v>
      </c>
      <c r="AD269" t="str">
        <f>VLOOKUP(AC269,OA_Lookup!$A$1:$B$229,2,FALSE)</f>
        <v>Military Traffic Management Command (MTMC)</v>
      </c>
      <c r="AE269" t="str">
        <f t="shared" si="19"/>
        <v>35-Military Traffic Management Command (MTMC)</v>
      </c>
      <c r="AF269" t="str">
        <f>VLOOKUP(D269,Month_Name!$A$1:$B$13,2,FALSE)</f>
        <v>Apr</v>
      </c>
    </row>
    <row r="270" spans="1:32" x14ac:dyDescent="0.25">
      <c r="A270" t="s">
        <v>25</v>
      </c>
      <c r="C270" t="s">
        <v>88</v>
      </c>
      <c r="D270" s="2">
        <v>43951</v>
      </c>
      <c r="G270" t="s">
        <v>82</v>
      </c>
      <c r="H270" t="s">
        <v>37</v>
      </c>
      <c r="I270" t="s">
        <v>40</v>
      </c>
      <c r="J270" t="s">
        <v>51</v>
      </c>
      <c r="K270" s="11">
        <v>0</v>
      </c>
      <c r="L270" s="1">
        <v>0</v>
      </c>
      <c r="M270" s="1">
        <v>0</v>
      </c>
      <c r="N270" s="1">
        <v>30414.763999999999</v>
      </c>
      <c r="O270" s="1">
        <v>30414.763999999999</v>
      </c>
      <c r="P270" s="1">
        <v>30414.763999999999</v>
      </c>
      <c r="Q270" s="1">
        <v>27690.958999999999</v>
      </c>
      <c r="R270" t="s">
        <v>41</v>
      </c>
      <c r="S270" t="s">
        <v>29</v>
      </c>
      <c r="U270" t="s">
        <v>54</v>
      </c>
      <c r="W270" t="s">
        <v>74</v>
      </c>
      <c r="Z270" s="9" t="s">
        <v>562</v>
      </c>
      <c r="AA270" t="str">
        <f t="shared" si="16"/>
        <v>0725</v>
      </c>
      <c r="AB270" t="str">
        <f t="shared" si="17"/>
        <v>2020</v>
      </c>
      <c r="AC270" t="str">
        <f t="shared" si="18"/>
        <v>35</v>
      </c>
      <c r="AD270" t="str">
        <f>VLOOKUP(AC270,OA_Lookup!$A$1:$B$229,2,FALSE)</f>
        <v>Military Traffic Management Command (MTMC)</v>
      </c>
      <c r="AE270" t="str">
        <f t="shared" si="19"/>
        <v>35-Military Traffic Management Command (MTMC)</v>
      </c>
      <c r="AF270" t="str">
        <f>VLOOKUP(D270,Month_Name!$A$1:$B$13,2,FALSE)</f>
        <v>Apr</v>
      </c>
    </row>
    <row r="271" spans="1:32" x14ac:dyDescent="0.25">
      <c r="A271" t="s">
        <v>25</v>
      </c>
      <c r="C271" t="s">
        <v>88</v>
      </c>
      <c r="D271" s="2">
        <v>43951</v>
      </c>
      <c r="G271" t="s">
        <v>82</v>
      </c>
      <c r="H271" t="s">
        <v>37</v>
      </c>
      <c r="I271" t="s">
        <v>44</v>
      </c>
      <c r="J271" t="s">
        <v>51</v>
      </c>
      <c r="K271" s="11">
        <v>0</v>
      </c>
      <c r="L271" s="1">
        <v>128021.44530000001</v>
      </c>
      <c r="M271" s="1">
        <v>0</v>
      </c>
      <c r="N271" s="1">
        <v>46904.297700000003</v>
      </c>
      <c r="O271" s="1">
        <v>46904.297700000003</v>
      </c>
      <c r="P271" s="1">
        <v>47287.141300000003</v>
      </c>
      <c r="Q271" s="1">
        <v>47287.141300000003</v>
      </c>
      <c r="R271" t="s">
        <v>45</v>
      </c>
      <c r="S271" t="s">
        <v>29</v>
      </c>
      <c r="U271" t="s">
        <v>30</v>
      </c>
      <c r="W271" t="s">
        <v>74</v>
      </c>
      <c r="Z271" s="9" t="s">
        <v>555</v>
      </c>
      <c r="AA271" t="str">
        <f t="shared" si="16"/>
        <v>0500</v>
      </c>
      <c r="AB271" t="str">
        <f t="shared" si="17"/>
        <v>2017</v>
      </c>
      <c r="AC271" t="str">
        <f t="shared" si="18"/>
        <v>35</v>
      </c>
      <c r="AD271" t="str">
        <f>VLOOKUP(AC271,OA_Lookup!$A$1:$B$229,2,FALSE)</f>
        <v>Military Traffic Management Command (MTMC)</v>
      </c>
      <c r="AE271" t="str">
        <f t="shared" si="19"/>
        <v>35-Military Traffic Management Command (MTMC)</v>
      </c>
      <c r="AF271" t="str">
        <f>VLOOKUP(D271,Month_Name!$A$1:$B$13,2,FALSE)</f>
        <v>Apr</v>
      </c>
    </row>
    <row r="272" spans="1:32" x14ac:dyDescent="0.25">
      <c r="A272" t="s">
        <v>25</v>
      </c>
      <c r="C272" t="s">
        <v>88</v>
      </c>
      <c r="D272" s="2">
        <v>43951</v>
      </c>
      <c r="G272" t="s">
        <v>82</v>
      </c>
      <c r="H272" t="s">
        <v>37</v>
      </c>
      <c r="I272" t="s">
        <v>44</v>
      </c>
      <c r="J272" t="s">
        <v>51</v>
      </c>
      <c r="K272" s="11">
        <v>0</v>
      </c>
      <c r="L272" s="1">
        <v>0</v>
      </c>
      <c r="M272" s="1">
        <v>0</v>
      </c>
      <c r="N272" s="1">
        <v>102009.26179999999</v>
      </c>
      <c r="O272" s="1">
        <v>102009.26179999999</v>
      </c>
      <c r="P272" s="1">
        <v>102009.26179999999</v>
      </c>
      <c r="Q272" s="1">
        <v>98149.238899999997</v>
      </c>
      <c r="R272" t="s">
        <v>45</v>
      </c>
      <c r="S272" t="s">
        <v>29</v>
      </c>
      <c r="U272" t="s">
        <v>54</v>
      </c>
      <c r="W272" t="s">
        <v>74</v>
      </c>
      <c r="Z272" s="9" t="s">
        <v>556</v>
      </c>
      <c r="AA272" t="str">
        <f t="shared" si="16"/>
        <v>0500</v>
      </c>
      <c r="AB272" t="str">
        <f t="shared" si="17"/>
        <v>2018</v>
      </c>
      <c r="AC272" t="str">
        <f t="shared" si="18"/>
        <v>35</v>
      </c>
      <c r="AD272" t="str">
        <f>VLOOKUP(AC272,OA_Lookup!$A$1:$B$229,2,FALSE)</f>
        <v>Military Traffic Management Command (MTMC)</v>
      </c>
      <c r="AE272" t="str">
        <f t="shared" si="19"/>
        <v>35-Military Traffic Management Command (MTMC)</v>
      </c>
      <c r="AF272" t="str">
        <f>VLOOKUP(D272,Month_Name!$A$1:$B$13,2,FALSE)</f>
        <v>Apr</v>
      </c>
    </row>
    <row r="273" spans="1:32" x14ac:dyDescent="0.25">
      <c r="A273" t="s">
        <v>25</v>
      </c>
      <c r="C273" t="s">
        <v>90</v>
      </c>
      <c r="D273" s="2">
        <v>43982</v>
      </c>
      <c r="G273" t="s">
        <v>79</v>
      </c>
      <c r="H273" t="s">
        <v>58</v>
      </c>
      <c r="I273" t="s">
        <v>59</v>
      </c>
      <c r="J273" t="s">
        <v>51</v>
      </c>
      <c r="K273" s="11">
        <v>0</v>
      </c>
      <c r="L273" s="1">
        <v>0</v>
      </c>
      <c r="M273" s="1">
        <v>-68389.306299999997</v>
      </c>
      <c r="N273" s="1">
        <v>0</v>
      </c>
      <c r="O273" s="1">
        <v>0</v>
      </c>
      <c r="P273" s="1">
        <v>0</v>
      </c>
      <c r="Q273" s="1">
        <v>0</v>
      </c>
      <c r="R273" t="s">
        <v>60</v>
      </c>
      <c r="S273" t="s">
        <v>29</v>
      </c>
      <c r="U273" t="s">
        <v>30</v>
      </c>
      <c r="W273" t="s">
        <v>74</v>
      </c>
      <c r="Z273" s="9" t="s">
        <v>557</v>
      </c>
      <c r="AA273" t="str">
        <f t="shared" si="16"/>
        <v>2035</v>
      </c>
      <c r="AB273" t="str">
        <f t="shared" si="17"/>
        <v>2019</v>
      </c>
      <c r="AC273" t="str">
        <f t="shared" si="18"/>
        <v>8</v>
      </c>
      <c r="AD273" t="str">
        <f>VLOOKUP(AC273,OA_Lookup!$A$1:$B$229,2,FALSE)</f>
        <v>Army Corps of Engineers (COE)</v>
      </c>
      <c r="AE273" t="str">
        <f t="shared" si="19"/>
        <v>8-Army Corps of Engineers (COE)</v>
      </c>
      <c r="AF273" t="str">
        <f>VLOOKUP(D273,Month_Name!$A$1:$B$13,2,FALSE)</f>
        <v>May</v>
      </c>
    </row>
    <row r="274" spans="1:32" x14ac:dyDescent="0.25">
      <c r="A274" t="s">
        <v>25</v>
      </c>
      <c r="C274" t="s">
        <v>90</v>
      </c>
      <c r="D274" s="2">
        <v>43982</v>
      </c>
      <c r="G274" t="s">
        <v>79</v>
      </c>
      <c r="H274" t="s">
        <v>58</v>
      </c>
      <c r="I274" t="s">
        <v>59</v>
      </c>
      <c r="J274" t="s">
        <v>51</v>
      </c>
      <c r="K274" s="11">
        <v>0</v>
      </c>
      <c r="L274" s="1">
        <v>0</v>
      </c>
      <c r="M274" s="1">
        <v>-928487.18900000001</v>
      </c>
      <c r="N274" s="1">
        <v>0</v>
      </c>
      <c r="O274" s="1">
        <v>0</v>
      </c>
      <c r="P274" s="1">
        <v>0</v>
      </c>
      <c r="Q274" s="1">
        <v>0</v>
      </c>
      <c r="R274" t="s">
        <v>60</v>
      </c>
      <c r="S274" t="s">
        <v>52</v>
      </c>
      <c r="U274" t="s">
        <v>30</v>
      </c>
      <c r="W274" t="s">
        <v>74</v>
      </c>
      <c r="Z274" s="9" t="s">
        <v>558</v>
      </c>
      <c r="AA274" t="str">
        <f t="shared" si="16"/>
        <v>2035</v>
      </c>
      <c r="AB274" t="str">
        <f t="shared" si="17"/>
        <v>2020</v>
      </c>
      <c r="AC274" t="str">
        <f t="shared" si="18"/>
        <v>8</v>
      </c>
      <c r="AD274" t="str">
        <f>VLOOKUP(AC274,OA_Lookup!$A$1:$B$229,2,FALSE)</f>
        <v>Army Corps of Engineers (COE)</v>
      </c>
      <c r="AE274" t="str">
        <f t="shared" si="19"/>
        <v>8-Army Corps of Engineers (COE)</v>
      </c>
      <c r="AF274" t="str">
        <f>VLOOKUP(D274,Month_Name!$A$1:$B$13,2,FALSE)</f>
        <v>May</v>
      </c>
    </row>
    <row r="275" spans="1:32" x14ac:dyDescent="0.25">
      <c r="A275" t="s">
        <v>25</v>
      </c>
      <c r="C275" t="s">
        <v>90</v>
      </c>
      <c r="D275" s="2">
        <v>43982</v>
      </c>
      <c r="G275" t="s">
        <v>79</v>
      </c>
      <c r="H275" t="s">
        <v>26</v>
      </c>
      <c r="I275" t="s">
        <v>31</v>
      </c>
      <c r="J275" t="s">
        <v>51</v>
      </c>
      <c r="K275" s="11">
        <v>0</v>
      </c>
      <c r="L275" s="1">
        <v>0</v>
      </c>
      <c r="M275" s="1">
        <v>0</v>
      </c>
      <c r="N275" s="1">
        <v>0</v>
      </c>
      <c r="O275" s="1">
        <v>75150.142699999997</v>
      </c>
      <c r="P275" s="1">
        <v>14994.560100000001</v>
      </c>
      <c r="Q275" s="1">
        <v>14994.560100000001</v>
      </c>
      <c r="R275" t="s">
        <v>32</v>
      </c>
      <c r="S275" t="s">
        <v>52</v>
      </c>
      <c r="U275" t="s">
        <v>53</v>
      </c>
      <c r="W275" t="s">
        <v>74</v>
      </c>
      <c r="Z275" s="9" t="s">
        <v>559</v>
      </c>
      <c r="AA275" t="str">
        <f t="shared" si="16"/>
        <v>2035</v>
      </c>
      <c r="AB275" t="str">
        <f t="shared" si="17"/>
        <v>2020</v>
      </c>
      <c r="AC275" t="str">
        <f t="shared" si="18"/>
        <v>8</v>
      </c>
      <c r="AD275" t="str">
        <f>VLOOKUP(AC275,OA_Lookup!$A$1:$B$229,2,FALSE)</f>
        <v>Army Corps of Engineers (COE)</v>
      </c>
      <c r="AE275" t="str">
        <f t="shared" si="19"/>
        <v>8-Army Corps of Engineers (COE)</v>
      </c>
      <c r="AF275" t="str">
        <f>VLOOKUP(D275,Month_Name!$A$1:$B$13,2,FALSE)</f>
        <v>May</v>
      </c>
    </row>
    <row r="276" spans="1:32" x14ac:dyDescent="0.25">
      <c r="A276" t="s">
        <v>25</v>
      </c>
      <c r="C276" t="s">
        <v>90</v>
      </c>
      <c r="D276" s="2">
        <v>43982</v>
      </c>
      <c r="G276" t="s">
        <v>79</v>
      </c>
      <c r="H276" t="s">
        <v>26</v>
      </c>
      <c r="I276" t="s">
        <v>31</v>
      </c>
      <c r="J276" t="s">
        <v>51</v>
      </c>
      <c r="K276" s="11">
        <v>0</v>
      </c>
      <c r="L276" s="1">
        <v>272950.66800000001</v>
      </c>
      <c r="M276" s="1">
        <v>136475.334</v>
      </c>
      <c r="N276" s="1">
        <v>112634.8977</v>
      </c>
      <c r="O276" s="1">
        <v>112634.8977</v>
      </c>
      <c r="P276" s="1">
        <v>0</v>
      </c>
      <c r="Q276" s="1">
        <v>0</v>
      </c>
      <c r="R276" t="s">
        <v>32</v>
      </c>
      <c r="S276" t="s">
        <v>52</v>
      </c>
      <c r="U276" t="s">
        <v>30</v>
      </c>
      <c r="W276" t="s">
        <v>74</v>
      </c>
      <c r="Z276" s="9" t="s">
        <v>563</v>
      </c>
      <c r="AA276" t="str">
        <f t="shared" si="16"/>
        <v>2020</v>
      </c>
      <c r="AB276" t="str">
        <f t="shared" si="17"/>
        <v>2020</v>
      </c>
      <c r="AC276" t="str">
        <f t="shared" si="18"/>
        <v>8</v>
      </c>
      <c r="AD276" t="str">
        <f>VLOOKUP(AC276,OA_Lookup!$A$1:$B$229,2,FALSE)</f>
        <v>Army Corps of Engineers (COE)</v>
      </c>
      <c r="AE276" t="str">
        <f t="shared" si="19"/>
        <v>8-Army Corps of Engineers (COE)</v>
      </c>
      <c r="AF276" t="str">
        <f>VLOOKUP(D276,Month_Name!$A$1:$B$13,2,FALSE)</f>
        <v>May</v>
      </c>
    </row>
    <row r="277" spans="1:32" x14ac:dyDescent="0.25">
      <c r="A277" t="s">
        <v>25</v>
      </c>
      <c r="C277" t="s">
        <v>90</v>
      </c>
      <c r="D277" s="2">
        <v>43982</v>
      </c>
      <c r="G277" t="s">
        <v>79</v>
      </c>
      <c r="H277" t="s">
        <v>26</v>
      </c>
      <c r="I277" t="s">
        <v>33</v>
      </c>
      <c r="J277" t="s">
        <v>51</v>
      </c>
      <c r="K277" s="11">
        <v>0</v>
      </c>
      <c r="L277" s="1">
        <v>-68389.306299999997</v>
      </c>
      <c r="M277" s="1">
        <v>0</v>
      </c>
      <c r="N277" s="1">
        <v>0</v>
      </c>
      <c r="O277" s="1">
        <v>0</v>
      </c>
      <c r="P277" s="1">
        <v>0</v>
      </c>
      <c r="Q277" s="1">
        <v>0</v>
      </c>
      <c r="R277" t="s">
        <v>34</v>
      </c>
      <c r="S277" t="s">
        <v>29</v>
      </c>
      <c r="U277" t="s">
        <v>30</v>
      </c>
      <c r="W277" t="s">
        <v>74</v>
      </c>
      <c r="Z277" s="9" t="s">
        <v>564</v>
      </c>
      <c r="AA277" t="str">
        <f t="shared" si="16"/>
        <v>0100</v>
      </c>
      <c r="AB277" t="str">
        <f t="shared" si="17"/>
        <v>2020</v>
      </c>
      <c r="AC277" t="str">
        <f t="shared" si="18"/>
        <v>8</v>
      </c>
      <c r="AD277" t="str">
        <f>VLOOKUP(AC277,OA_Lookup!$A$1:$B$229,2,FALSE)</f>
        <v>Army Corps of Engineers (COE)</v>
      </c>
      <c r="AE277" t="str">
        <f t="shared" si="19"/>
        <v>8-Army Corps of Engineers (COE)</v>
      </c>
      <c r="AF277" t="str">
        <f>VLOOKUP(D277,Month_Name!$A$1:$B$13,2,FALSE)</f>
        <v>May</v>
      </c>
    </row>
    <row r="278" spans="1:32" x14ac:dyDescent="0.25">
      <c r="A278" t="s">
        <v>25</v>
      </c>
      <c r="C278" t="s">
        <v>90</v>
      </c>
      <c r="D278" s="2">
        <v>43982</v>
      </c>
      <c r="G278" t="s">
        <v>79</v>
      </c>
      <c r="H278" t="s">
        <v>26</v>
      </c>
      <c r="I278" t="s">
        <v>33</v>
      </c>
      <c r="J278" t="s">
        <v>51</v>
      </c>
      <c r="K278" s="11">
        <v>0</v>
      </c>
      <c r="L278" s="1">
        <v>0</v>
      </c>
      <c r="M278" s="1">
        <v>0</v>
      </c>
      <c r="N278" s="1">
        <v>9144.2947000000004</v>
      </c>
      <c r="O278" s="1">
        <v>9144.2947000000004</v>
      </c>
      <c r="P278" s="1">
        <v>9144.2947000000004</v>
      </c>
      <c r="Q278" s="1">
        <v>8708.8549999999996</v>
      </c>
      <c r="R278" t="s">
        <v>34</v>
      </c>
      <c r="S278" t="s">
        <v>29</v>
      </c>
      <c r="U278" t="s">
        <v>54</v>
      </c>
      <c r="W278" t="s">
        <v>74</v>
      </c>
      <c r="Z278" s="9" t="s">
        <v>565</v>
      </c>
      <c r="AA278" t="str">
        <f t="shared" si="16"/>
        <v>0100</v>
      </c>
      <c r="AB278" t="str">
        <f t="shared" si="17"/>
        <v>2020</v>
      </c>
      <c r="AC278" t="str">
        <f t="shared" si="18"/>
        <v>8</v>
      </c>
      <c r="AD278" t="str">
        <f>VLOOKUP(AC278,OA_Lookup!$A$1:$B$229,2,FALSE)</f>
        <v>Army Corps of Engineers (COE)</v>
      </c>
      <c r="AE278" t="str">
        <f t="shared" si="19"/>
        <v>8-Army Corps of Engineers (COE)</v>
      </c>
      <c r="AF278" t="str">
        <f>VLOOKUP(D278,Month_Name!$A$1:$B$13,2,FALSE)</f>
        <v>May</v>
      </c>
    </row>
    <row r="279" spans="1:32" x14ac:dyDescent="0.25">
      <c r="A279" t="s">
        <v>25</v>
      </c>
      <c r="C279" t="s">
        <v>90</v>
      </c>
      <c r="D279" s="2">
        <v>43982</v>
      </c>
      <c r="G279" t="s">
        <v>79</v>
      </c>
      <c r="H279" t="s">
        <v>26</v>
      </c>
      <c r="I279" t="s">
        <v>33</v>
      </c>
      <c r="J279" t="s">
        <v>51</v>
      </c>
      <c r="K279" s="11">
        <v>0</v>
      </c>
      <c r="L279" s="1">
        <v>-989901.08929999999</v>
      </c>
      <c r="M279" s="1">
        <v>0</v>
      </c>
      <c r="N279" s="1">
        <v>0</v>
      </c>
      <c r="O279" s="1">
        <v>0</v>
      </c>
      <c r="P279" s="1">
        <v>0</v>
      </c>
      <c r="Q279" s="1">
        <v>0</v>
      </c>
      <c r="R279" t="s">
        <v>34</v>
      </c>
      <c r="S279" t="s">
        <v>52</v>
      </c>
      <c r="U279" t="s">
        <v>30</v>
      </c>
      <c r="W279" t="s">
        <v>74</v>
      </c>
      <c r="Z279" s="9" t="s">
        <v>566</v>
      </c>
      <c r="AA279" t="str">
        <f t="shared" si="16"/>
        <v>2020</v>
      </c>
      <c r="AB279" t="str">
        <f t="shared" si="17"/>
        <v>2020</v>
      </c>
      <c r="AC279" t="str">
        <f t="shared" si="18"/>
        <v>8</v>
      </c>
      <c r="AD279" t="str">
        <f>VLOOKUP(AC279,OA_Lookup!$A$1:$B$229,2,FALSE)</f>
        <v>Army Corps of Engineers (COE)</v>
      </c>
      <c r="AE279" t="str">
        <f t="shared" si="19"/>
        <v>8-Army Corps of Engineers (COE)</v>
      </c>
      <c r="AF279" t="str">
        <f>VLOOKUP(D279,Month_Name!$A$1:$B$13,2,FALSE)</f>
        <v>May</v>
      </c>
    </row>
    <row r="280" spans="1:32" x14ac:dyDescent="0.25">
      <c r="A280" t="s">
        <v>25</v>
      </c>
      <c r="C280" t="s">
        <v>90</v>
      </c>
      <c r="D280" s="2">
        <v>43982</v>
      </c>
      <c r="G280" t="s">
        <v>79</v>
      </c>
      <c r="H280" t="s">
        <v>26</v>
      </c>
      <c r="I280" t="s">
        <v>77</v>
      </c>
      <c r="J280" t="s">
        <v>51</v>
      </c>
      <c r="K280" s="11">
        <v>0</v>
      </c>
      <c r="L280" s="1">
        <v>0</v>
      </c>
      <c r="M280" s="1">
        <v>0</v>
      </c>
      <c r="N280" s="1">
        <v>0</v>
      </c>
      <c r="O280" s="1">
        <v>0</v>
      </c>
      <c r="P280" s="1">
        <v>218.70930000000001</v>
      </c>
      <c r="Q280" s="1">
        <v>218.70930000000001</v>
      </c>
      <c r="R280" t="s">
        <v>78</v>
      </c>
      <c r="S280" t="s">
        <v>52</v>
      </c>
      <c r="U280" t="s">
        <v>53</v>
      </c>
      <c r="W280" t="s">
        <v>74</v>
      </c>
      <c r="Z280" s="9" t="s">
        <v>567</v>
      </c>
      <c r="AA280" t="str">
        <f t="shared" si="16"/>
        <v>2065</v>
      </c>
      <c r="AB280" t="str">
        <f t="shared" si="17"/>
        <v>2020</v>
      </c>
      <c r="AC280" t="str">
        <f t="shared" si="18"/>
        <v>8</v>
      </c>
      <c r="AD280" t="str">
        <f>VLOOKUP(AC280,OA_Lookup!$A$1:$B$229,2,FALSE)</f>
        <v>Army Corps of Engineers (COE)</v>
      </c>
      <c r="AE280" t="str">
        <f t="shared" si="19"/>
        <v>8-Army Corps of Engineers (COE)</v>
      </c>
      <c r="AF280" t="str">
        <f>VLOOKUP(D280,Month_Name!$A$1:$B$13,2,FALSE)</f>
        <v>May</v>
      </c>
    </row>
    <row r="281" spans="1:32" x14ac:dyDescent="0.25">
      <c r="A281" t="s">
        <v>25</v>
      </c>
      <c r="C281" t="s">
        <v>90</v>
      </c>
      <c r="D281" s="2">
        <v>43982</v>
      </c>
      <c r="G281" t="s">
        <v>79</v>
      </c>
      <c r="H281" t="s">
        <v>26</v>
      </c>
      <c r="I281" t="s">
        <v>77</v>
      </c>
      <c r="J281" t="s">
        <v>51</v>
      </c>
      <c r="K281" s="11">
        <v>0</v>
      </c>
      <c r="L281" s="1">
        <v>-75061.433699999994</v>
      </c>
      <c r="M281" s="1">
        <v>0</v>
      </c>
      <c r="N281" s="1">
        <v>0</v>
      </c>
      <c r="O281" s="1">
        <v>0</v>
      </c>
      <c r="P281" s="1">
        <v>0</v>
      </c>
      <c r="Q281" s="1">
        <v>0</v>
      </c>
      <c r="R281" t="s">
        <v>78</v>
      </c>
      <c r="S281" t="s">
        <v>52</v>
      </c>
      <c r="U281" t="s">
        <v>30</v>
      </c>
      <c r="W281" t="s">
        <v>74</v>
      </c>
      <c r="Z281" s="9" t="s">
        <v>568</v>
      </c>
      <c r="AA281" t="str">
        <f t="shared" si="16"/>
        <v>2020</v>
      </c>
      <c r="AB281" t="str">
        <f t="shared" si="17"/>
        <v>2020</v>
      </c>
      <c r="AC281" t="str">
        <f t="shared" si="18"/>
        <v>8</v>
      </c>
      <c r="AD281" t="str">
        <f>VLOOKUP(AC281,OA_Lookup!$A$1:$B$229,2,FALSE)</f>
        <v>Army Corps of Engineers (COE)</v>
      </c>
      <c r="AE281" t="str">
        <f t="shared" si="19"/>
        <v>8-Army Corps of Engineers (COE)</v>
      </c>
      <c r="AF281" t="str">
        <f>VLOOKUP(D281,Month_Name!$A$1:$B$13,2,FALSE)</f>
        <v>May</v>
      </c>
    </row>
    <row r="282" spans="1:32" x14ac:dyDescent="0.25">
      <c r="A282" t="s">
        <v>25</v>
      </c>
      <c r="C282" t="s">
        <v>90</v>
      </c>
      <c r="D282" s="2">
        <v>43982</v>
      </c>
      <c r="G282" t="s">
        <v>79</v>
      </c>
      <c r="H282" t="s">
        <v>37</v>
      </c>
      <c r="I282" t="s">
        <v>56</v>
      </c>
      <c r="J282" t="s">
        <v>51</v>
      </c>
      <c r="K282" s="11">
        <v>0</v>
      </c>
      <c r="L282" s="1">
        <v>0</v>
      </c>
      <c r="M282" s="1">
        <v>0</v>
      </c>
      <c r="N282" s="1">
        <v>69343.238500000007</v>
      </c>
      <c r="O282" s="1">
        <v>69343.238500000007</v>
      </c>
      <c r="P282" s="1">
        <v>69343.238500000007</v>
      </c>
      <c r="Q282" s="1">
        <v>66041.066200000001</v>
      </c>
      <c r="R282" t="s">
        <v>57</v>
      </c>
      <c r="S282" t="s">
        <v>29</v>
      </c>
      <c r="U282" t="s">
        <v>54</v>
      </c>
      <c r="W282" t="s">
        <v>74</v>
      </c>
      <c r="Z282" s="9" t="s">
        <v>560</v>
      </c>
      <c r="AA282" t="str">
        <f t="shared" si="16"/>
        <v>2020</v>
      </c>
      <c r="AB282" t="str">
        <f t="shared" si="17"/>
        <v>2020</v>
      </c>
      <c r="AC282" t="str">
        <f t="shared" si="18"/>
        <v>8</v>
      </c>
      <c r="AD282" t="str">
        <f>VLOOKUP(AC282,OA_Lookup!$A$1:$B$229,2,FALSE)</f>
        <v>Army Corps of Engineers (COE)</v>
      </c>
      <c r="AE282" t="str">
        <f t="shared" si="19"/>
        <v>8-Army Corps of Engineers (COE)</v>
      </c>
      <c r="AF282" t="str">
        <f>VLOOKUP(D282,Month_Name!$A$1:$B$13,2,FALSE)</f>
        <v>May</v>
      </c>
    </row>
    <row r="283" spans="1:32" x14ac:dyDescent="0.25">
      <c r="A283" t="s">
        <v>25</v>
      </c>
      <c r="C283" t="s">
        <v>90</v>
      </c>
      <c r="D283" s="2">
        <v>43982</v>
      </c>
      <c r="G283" t="s">
        <v>79</v>
      </c>
      <c r="H283" t="s">
        <v>37</v>
      </c>
      <c r="I283" t="s">
        <v>44</v>
      </c>
      <c r="J283" t="s">
        <v>51</v>
      </c>
      <c r="K283" s="11">
        <v>0</v>
      </c>
      <c r="L283" s="1">
        <v>0</v>
      </c>
      <c r="M283" s="1">
        <v>0</v>
      </c>
      <c r="N283" s="1">
        <v>-589.95249999999999</v>
      </c>
      <c r="O283" s="1">
        <v>-589.95249999999999</v>
      </c>
      <c r="P283" s="1">
        <v>-589.95249999999999</v>
      </c>
      <c r="Q283" s="1">
        <v>-589.95249999999999</v>
      </c>
      <c r="R283" t="s">
        <v>45</v>
      </c>
      <c r="S283" t="s">
        <v>29</v>
      </c>
      <c r="U283" t="s">
        <v>30</v>
      </c>
      <c r="W283" t="s">
        <v>74</v>
      </c>
      <c r="Z283" s="9" t="s">
        <v>561</v>
      </c>
      <c r="AA283" t="str">
        <f t="shared" si="16"/>
        <v>2020</v>
      </c>
      <c r="AB283" t="str">
        <f t="shared" si="17"/>
        <v>2020</v>
      </c>
      <c r="AC283" t="str">
        <f t="shared" si="18"/>
        <v>8</v>
      </c>
      <c r="AD283" t="str">
        <f>VLOOKUP(AC283,OA_Lookup!$A$1:$B$229,2,FALSE)</f>
        <v>Army Corps of Engineers (COE)</v>
      </c>
      <c r="AE283" t="str">
        <f t="shared" si="19"/>
        <v>8-Army Corps of Engineers (COE)</v>
      </c>
      <c r="AF283" t="str">
        <f>VLOOKUP(D283,Month_Name!$A$1:$B$13,2,FALSE)</f>
        <v>May</v>
      </c>
    </row>
    <row r="284" spans="1:32" x14ac:dyDescent="0.25">
      <c r="A284" t="s">
        <v>25</v>
      </c>
      <c r="C284" t="s">
        <v>90</v>
      </c>
      <c r="D284" s="2">
        <v>43982</v>
      </c>
      <c r="G284" t="s">
        <v>79</v>
      </c>
      <c r="H284" t="s">
        <v>37</v>
      </c>
      <c r="I284" t="s">
        <v>44</v>
      </c>
      <c r="J284" t="s">
        <v>51</v>
      </c>
      <c r="K284" s="11">
        <v>0</v>
      </c>
      <c r="L284" s="1">
        <v>0</v>
      </c>
      <c r="M284" s="1">
        <v>0</v>
      </c>
      <c r="N284" s="1">
        <v>2665259.2560999999</v>
      </c>
      <c r="O284" s="1">
        <v>2665259.2560999999</v>
      </c>
      <c r="P284" s="1">
        <v>2665259.2560999999</v>
      </c>
      <c r="Q284" s="1">
        <v>2545598.8053000001</v>
      </c>
      <c r="R284" t="s">
        <v>45</v>
      </c>
      <c r="S284" t="s">
        <v>29</v>
      </c>
      <c r="U284" t="s">
        <v>54</v>
      </c>
      <c r="W284" t="s">
        <v>74</v>
      </c>
      <c r="Z284" s="9" t="s">
        <v>562</v>
      </c>
      <c r="AA284" t="str">
        <f t="shared" si="16"/>
        <v>0725</v>
      </c>
      <c r="AB284" t="str">
        <f t="shared" si="17"/>
        <v>2020</v>
      </c>
      <c r="AC284" t="str">
        <f t="shared" si="18"/>
        <v>8</v>
      </c>
      <c r="AD284" t="str">
        <f>VLOOKUP(AC284,OA_Lookup!$A$1:$B$229,2,FALSE)</f>
        <v>Army Corps of Engineers (COE)</v>
      </c>
      <c r="AE284" t="str">
        <f t="shared" si="19"/>
        <v>8-Army Corps of Engineers (COE)</v>
      </c>
      <c r="AF284" t="str">
        <f>VLOOKUP(D284,Month_Name!$A$1:$B$13,2,FALSE)</f>
        <v>May</v>
      </c>
    </row>
    <row r="285" spans="1:32" x14ac:dyDescent="0.25">
      <c r="A285" t="s">
        <v>25</v>
      </c>
      <c r="C285" t="s">
        <v>90</v>
      </c>
      <c r="D285" s="2">
        <v>43982</v>
      </c>
      <c r="G285" t="s">
        <v>80</v>
      </c>
      <c r="H285" t="s">
        <v>58</v>
      </c>
      <c r="I285" t="s">
        <v>59</v>
      </c>
      <c r="J285" t="s">
        <v>51</v>
      </c>
      <c r="K285" s="11">
        <v>0</v>
      </c>
      <c r="L285" s="1">
        <v>0</v>
      </c>
      <c r="M285" s="1">
        <v>-167065.11249999999</v>
      </c>
      <c r="N285" s="1">
        <v>0</v>
      </c>
      <c r="O285" s="1">
        <v>0</v>
      </c>
      <c r="P285" s="1">
        <v>0</v>
      </c>
      <c r="Q285" s="1">
        <v>0</v>
      </c>
      <c r="R285" t="s">
        <v>60</v>
      </c>
      <c r="S285" t="s">
        <v>29</v>
      </c>
      <c r="U285" t="s">
        <v>30</v>
      </c>
      <c r="W285" t="s">
        <v>74</v>
      </c>
      <c r="Z285" s="9" t="s">
        <v>555</v>
      </c>
      <c r="AA285" t="str">
        <f t="shared" si="16"/>
        <v>0500</v>
      </c>
      <c r="AB285" t="str">
        <f t="shared" si="17"/>
        <v>2017</v>
      </c>
      <c r="AC285" t="str">
        <f t="shared" si="18"/>
        <v>10</v>
      </c>
      <c r="AD285" t="str">
        <f>VLOOKUP(AC285,OA_Lookup!$A$1:$B$229,2,FALSE)</f>
        <v>DSWA</v>
      </c>
      <c r="AE285" t="str">
        <f t="shared" si="19"/>
        <v>10-DSWA</v>
      </c>
      <c r="AF285" t="str">
        <f>VLOOKUP(D285,Month_Name!$A$1:$B$13,2,FALSE)</f>
        <v>May</v>
      </c>
    </row>
    <row r="286" spans="1:32" x14ac:dyDescent="0.25">
      <c r="A286" t="s">
        <v>25</v>
      </c>
      <c r="C286" t="s">
        <v>90</v>
      </c>
      <c r="D286" s="2">
        <v>43982</v>
      </c>
      <c r="G286" t="s">
        <v>80</v>
      </c>
      <c r="H286" t="s">
        <v>58</v>
      </c>
      <c r="I286" t="s">
        <v>59</v>
      </c>
      <c r="J286" t="s">
        <v>51</v>
      </c>
      <c r="K286" s="11">
        <v>0</v>
      </c>
      <c r="L286" s="1">
        <v>0</v>
      </c>
      <c r="M286" s="1">
        <v>-9672879.6044999994</v>
      </c>
      <c r="N286" s="1">
        <v>0</v>
      </c>
      <c r="O286" s="1">
        <v>0</v>
      </c>
      <c r="P286" s="1">
        <v>0</v>
      </c>
      <c r="Q286" s="1">
        <v>0</v>
      </c>
      <c r="R286" t="s">
        <v>60</v>
      </c>
      <c r="S286" t="s">
        <v>52</v>
      </c>
      <c r="U286" t="s">
        <v>30</v>
      </c>
      <c r="W286" t="s">
        <v>74</v>
      </c>
      <c r="Z286" s="9" t="s">
        <v>556</v>
      </c>
      <c r="AA286" t="str">
        <f t="shared" si="16"/>
        <v>0500</v>
      </c>
      <c r="AB286" t="str">
        <f t="shared" si="17"/>
        <v>2018</v>
      </c>
      <c r="AC286" t="str">
        <f t="shared" si="18"/>
        <v>10</v>
      </c>
      <c r="AD286" t="str">
        <f>VLOOKUP(AC286,OA_Lookup!$A$1:$B$229,2,FALSE)</f>
        <v>DSWA</v>
      </c>
      <c r="AE286" t="str">
        <f t="shared" si="19"/>
        <v>10-DSWA</v>
      </c>
      <c r="AF286" t="str">
        <f>VLOOKUP(D286,Month_Name!$A$1:$B$13,2,FALSE)</f>
        <v>May</v>
      </c>
    </row>
    <row r="287" spans="1:32" x14ac:dyDescent="0.25">
      <c r="A287" t="s">
        <v>25</v>
      </c>
      <c r="C287" t="s">
        <v>90</v>
      </c>
      <c r="D287" s="2">
        <v>43982</v>
      </c>
      <c r="G287" t="s">
        <v>80</v>
      </c>
      <c r="H287" t="s">
        <v>26</v>
      </c>
      <c r="I287" t="s">
        <v>33</v>
      </c>
      <c r="J287" t="s">
        <v>51</v>
      </c>
      <c r="K287" s="11">
        <v>0</v>
      </c>
      <c r="L287" s="1">
        <v>0</v>
      </c>
      <c r="M287" s="1">
        <v>0</v>
      </c>
      <c r="N287" s="1">
        <v>142518.87119999999</v>
      </c>
      <c r="O287" s="1">
        <v>3379846.7889</v>
      </c>
      <c r="P287" s="1">
        <v>1536590.1532999999</v>
      </c>
      <c r="Q287" s="1">
        <v>1536590.1532999999</v>
      </c>
      <c r="R287" t="s">
        <v>34</v>
      </c>
      <c r="S287" t="s">
        <v>29</v>
      </c>
      <c r="U287" t="s">
        <v>53</v>
      </c>
      <c r="W287" t="s">
        <v>74</v>
      </c>
      <c r="Z287" s="9" t="s">
        <v>557</v>
      </c>
      <c r="AA287" t="str">
        <f t="shared" si="16"/>
        <v>2035</v>
      </c>
      <c r="AB287" t="str">
        <f t="shared" si="17"/>
        <v>2019</v>
      </c>
      <c r="AC287" t="str">
        <f t="shared" si="18"/>
        <v>10</v>
      </c>
      <c r="AD287" t="str">
        <f>VLOOKUP(AC287,OA_Lookup!$A$1:$B$229,2,FALSE)</f>
        <v>DSWA</v>
      </c>
      <c r="AE287" t="str">
        <f t="shared" si="19"/>
        <v>10-DSWA</v>
      </c>
      <c r="AF287" t="str">
        <f>VLOOKUP(D287,Month_Name!$A$1:$B$13,2,FALSE)</f>
        <v>May</v>
      </c>
    </row>
    <row r="288" spans="1:32" x14ac:dyDescent="0.25">
      <c r="A288" t="s">
        <v>25</v>
      </c>
      <c r="C288" t="s">
        <v>90</v>
      </c>
      <c r="D288" s="2">
        <v>43982</v>
      </c>
      <c r="G288" t="s">
        <v>80</v>
      </c>
      <c r="H288" t="s">
        <v>26</v>
      </c>
      <c r="I288" t="s">
        <v>33</v>
      </c>
      <c r="J288" t="s">
        <v>51</v>
      </c>
      <c r="K288" s="11">
        <v>0</v>
      </c>
      <c r="L288" s="1">
        <v>20044734.009199999</v>
      </c>
      <c r="M288" s="1">
        <v>102764.41009999999</v>
      </c>
      <c r="N288" s="1">
        <v>1271460.4166000001</v>
      </c>
      <c r="O288" s="1">
        <v>1300587.5511</v>
      </c>
      <c r="P288" s="1">
        <v>2425757.9114999999</v>
      </c>
      <c r="Q288" s="1">
        <v>2048260.9887000001</v>
      </c>
      <c r="R288" t="s">
        <v>34</v>
      </c>
      <c r="S288" t="s">
        <v>29</v>
      </c>
      <c r="U288" t="s">
        <v>30</v>
      </c>
      <c r="W288" t="s">
        <v>74</v>
      </c>
      <c r="Z288" s="9" t="s">
        <v>558</v>
      </c>
      <c r="AA288" t="str">
        <f t="shared" si="16"/>
        <v>2035</v>
      </c>
      <c r="AB288" t="str">
        <f t="shared" si="17"/>
        <v>2020</v>
      </c>
      <c r="AC288" t="str">
        <f t="shared" si="18"/>
        <v>10</v>
      </c>
      <c r="AD288" t="str">
        <f>VLOOKUP(AC288,OA_Lookup!$A$1:$B$229,2,FALSE)</f>
        <v>DSWA</v>
      </c>
      <c r="AE288" t="str">
        <f t="shared" si="19"/>
        <v>10-DSWA</v>
      </c>
      <c r="AF288" t="str">
        <f>VLOOKUP(D288,Month_Name!$A$1:$B$13,2,FALSE)</f>
        <v>May</v>
      </c>
    </row>
    <row r="289" spans="1:32" x14ac:dyDescent="0.25">
      <c r="A289" t="s">
        <v>25</v>
      </c>
      <c r="C289" t="s">
        <v>90</v>
      </c>
      <c r="D289" s="2">
        <v>43982</v>
      </c>
      <c r="G289" t="s">
        <v>80</v>
      </c>
      <c r="H289" t="s">
        <v>26</v>
      </c>
      <c r="I289" t="s">
        <v>33</v>
      </c>
      <c r="J289" t="s">
        <v>51</v>
      </c>
      <c r="K289" s="11">
        <v>0</v>
      </c>
      <c r="L289" s="1">
        <v>0</v>
      </c>
      <c r="M289" s="1">
        <v>0</v>
      </c>
      <c r="N289" s="1">
        <v>2701103.2969999998</v>
      </c>
      <c r="O289" s="1">
        <v>10613943.1623</v>
      </c>
      <c r="P289" s="1">
        <v>0</v>
      </c>
      <c r="Q289" s="1">
        <v>0</v>
      </c>
      <c r="R289" t="s">
        <v>34</v>
      </c>
      <c r="S289" t="s">
        <v>61</v>
      </c>
      <c r="U289" t="s">
        <v>53</v>
      </c>
      <c r="W289" t="s">
        <v>74</v>
      </c>
      <c r="Z289" s="9" t="s">
        <v>559</v>
      </c>
      <c r="AA289" t="str">
        <f t="shared" si="16"/>
        <v>2035</v>
      </c>
      <c r="AB289" t="str">
        <f t="shared" si="17"/>
        <v>2020</v>
      </c>
      <c r="AC289" t="str">
        <f t="shared" si="18"/>
        <v>10</v>
      </c>
      <c r="AD289" t="str">
        <f>VLOOKUP(AC289,OA_Lookup!$A$1:$B$229,2,FALSE)</f>
        <v>DSWA</v>
      </c>
      <c r="AE289" t="str">
        <f t="shared" si="19"/>
        <v>10-DSWA</v>
      </c>
      <c r="AF289" t="str">
        <f>VLOOKUP(D289,Month_Name!$A$1:$B$13,2,FALSE)</f>
        <v>May</v>
      </c>
    </row>
    <row r="290" spans="1:32" x14ac:dyDescent="0.25">
      <c r="A290" t="s">
        <v>25</v>
      </c>
      <c r="C290" t="s">
        <v>90</v>
      </c>
      <c r="D290" s="2">
        <v>43982</v>
      </c>
      <c r="G290" t="s">
        <v>80</v>
      </c>
      <c r="H290" t="s">
        <v>26</v>
      </c>
      <c r="I290" t="s">
        <v>33</v>
      </c>
      <c r="J290" t="s">
        <v>51</v>
      </c>
      <c r="K290" s="11">
        <v>0</v>
      </c>
      <c r="L290" s="1">
        <v>0</v>
      </c>
      <c r="M290" s="1">
        <v>0</v>
      </c>
      <c r="N290" s="1">
        <v>237138.10740000001</v>
      </c>
      <c r="O290" s="1">
        <v>0</v>
      </c>
      <c r="P290" s="1">
        <v>0</v>
      </c>
      <c r="Q290" s="1">
        <v>0</v>
      </c>
      <c r="R290" t="s">
        <v>34</v>
      </c>
      <c r="S290" t="s">
        <v>61</v>
      </c>
      <c r="U290" t="s">
        <v>30</v>
      </c>
      <c r="W290" t="s">
        <v>74</v>
      </c>
      <c r="Z290" s="9" t="s">
        <v>563</v>
      </c>
      <c r="AA290" t="str">
        <f t="shared" si="16"/>
        <v>2020</v>
      </c>
      <c r="AB290" t="str">
        <f t="shared" si="17"/>
        <v>2020</v>
      </c>
      <c r="AC290" t="str">
        <f t="shared" si="18"/>
        <v>10</v>
      </c>
      <c r="AD290" t="str">
        <f>VLOOKUP(AC290,OA_Lookup!$A$1:$B$229,2,FALSE)</f>
        <v>DSWA</v>
      </c>
      <c r="AE290" t="str">
        <f t="shared" si="19"/>
        <v>10-DSWA</v>
      </c>
      <c r="AF290" t="str">
        <f>VLOOKUP(D290,Month_Name!$A$1:$B$13,2,FALSE)</f>
        <v>May</v>
      </c>
    </row>
    <row r="291" spans="1:32" x14ac:dyDescent="0.25">
      <c r="A291" t="s">
        <v>25</v>
      </c>
      <c r="C291" t="s">
        <v>90</v>
      </c>
      <c r="D291" s="2">
        <v>43982</v>
      </c>
      <c r="G291" t="s">
        <v>80</v>
      </c>
      <c r="H291" t="s">
        <v>26</v>
      </c>
      <c r="I291" t="s">
        <v>33</v>
      </c>
      <c r="J291" t="s">
        <v>51</v>
      </c>
      <c r="K291" s="11">
        <v>0</v>
      </c>
      <c r="L291" s="1">
        <v>0</v>
      </c>
      <c r="M291" s="1">
        <v>0</v>
      </c>
      <c r="N291" s="1">
        <v>1802984.7737</v>
      </c>
      <c r="O291" s="1">
        <v>1820574.9279</v>
      </c>
      <c r="P291" s="1">
        <v>364956.87920000002</v>
      </c>
      <c r="Q291" s="1">
        <v>283726.76040000003</v>
      </c>
      <c r="R291" t="s">
        <v>34</v>
      </c>
      <c r="S291" t="s">
        <v>89</v>
      </c>
      <c r="U291" t="s">
        <v>30</v>
      </c>
      <c r="W291" t="s">
        <v>74</v>
      </c>
      <c r="Z291" s="9" t="s">
        <v>564</v>
      </c>
      <c r="AA291" t="str">
        <f t="shared" si="16"/>
        <v>0100</v>
      </c>
      <c r="AB291" t="str">
        <f t="shared" si="17"/>
        <v>2020</v>
      </c>
      <c r="AC291" t="str">
        <f t="shared" si="18"/>
        <v>10</v>
      </c>
      <c r="AD291" t="str">
        <f>VLOOKUP(AC291,OA_Lookup!$A$1:$B$229,2,FALSE)</f>
        <v>DSWA</v>
      </c>
      <c r="AE291" t="str">
        <f t="shared" si="19"/>
        <v>10-DSWA</v>
      </c>
      <c r="AF291" t="str">
        <f>VLOOKUP(D291,Month_Name!$A$1:$B$13,2,FALSE)</f>
        <v>May</v>
      </c>
    </row>
    <row r="292" spans="1:32" x14ac:dyDescent="0.25">
      <c r="A292" t="s">
        <v>25</v>
      </c>
      <c r="C292" t="s">
        <v>90</v>
      </c>
      <c r="D292" s="2">
        <v>43982</v>
      </c>
      <c r="G292" t="s">
        <v>80</v>
      </c>
      <c r="H292" t="s">
        <v>26</v>
      </c>
      <c r="I292" t="s">
        <v>33</v>
      </c>
      <c r="J292" t="s">
        <v>51</v>
      </c>
      <c r="K292" s="11">
        <v>0</v>
      </c>
      <c r="L292" s="1">
        <v>0</v>
      </c>
      <c r="M292" s="1">
        <v>0</v>
      </c>
      <c r="N292" s="1">
        <v>8073126.2858999996</v>
      </c>
      <c r="O292" s="1">
        <v>516945.81929999997</v>
      </c>
      <c r="P292" s="1">
        <v>1106600.2072000001</v>
      </c>
      <c r="Q292" s="1">
        <v>1110791.4102</v>
      </c>
      <c r="R292" t="s">
        <v>34</v>
      </c>
      <c r="S292" t="s">
        <v>52</v>
      </c>
      <c r="U292" t="s">
        <v>53</v>
      </c>
      <c r="W292" t="s">
        <v>74</v>
      </c>
      <c r="Z292" s="9" t="s">
        <v>565</v>
      </c>
      <c r="AA292" t="str">
        <f t="shared" si="16"/>
        <v>0100</v>
      </c>
      <c r="AB292" t="str">
        <f t="shared" si="17"/>
        <v>2020</v>
      </c>
      <c r="AC292" t="str">
        <f t="shared" si="18"/>
        <v>10</v>
      </c>
      <c r="AD292" t="str">
        <f>VLOOKUP(AC292,OA_Lookup!$A$1:$B$229,2,FALSE)</f>
        <v>DSWA</v>
      </c>
      <c r="AE292" t="str">
        <f t="shared" si="19"/>
        <v>10-DSWA</v>
      </c>
      <c r="AF292" t="str">
        <f>VLOOKUP(D292,Month_Name!$A$1:$B$13,2,FALSE)</f>
        <v>May</v>
      </c>
    </row>
    <row r="293" spans="1:32" x14ac:dyDescent="0.25">
      <c r="A293" t="s">
        <v>25</v>
      </c>
      <c r="C293" t="s">
        <v>90</v>
      </c>
      <c r="D293" s="2">
        <v>43982</v>
      </c>
      <c r="G293" t="s">
        <v>80</v>
      </c>
      <c r="H293" t="s">
        <v>26</v>
      </c>
      <c r="I293" t="s">
        <v>33</v>
      </c>
      <c r="J293" t="s">
        <v>51</v>
      </c>
      <c r="K293" s="11">
        <v>0</v>
      </c>
      <c r="L293" s="1">
        <v>8882762.4821000006</v>
      </c>
      <c r="M293" s="1">
        <v>18555642.086599998</v>
      </c>
      <c r="N293" s="1">
        <v>12021165.7459</v>
      </c>
      <c r="O293" s="1">
        <v>3890922.8495999998</v>
      </c>
      <c r="P293" s="1">
        <v>9173659.3760000002</v>
      </c>
      <c r="Q293" s="1">
        <v>9150869.7086999994</v>
      </c>
      <c r="R293" t="s">
        <v>34</v>
      </c>
      <c r="S293" t="s">
        <v>52</v>
      </c>
      <c r="U293" t="s">
        <v>30</v>
      </c>
      <c r="W293" t="s">
        <v>74</v>
      </c>
      <c r="Z293" s="9" t="s">
        <v>566</v>
      </c>
      <c r="AA293" t="str">
        <f t="shared" si="16"/>
        <v>2020</v>
      </c>
      <c r="AB293" t="str">
        <f t="shared" si="17"/>
        <v>2020</v>
      </c>
      <c r="AC293" t="str">
        <f t="shared" si="18"/>
        <v>10</v>
      </c>
      <c r="AD293" t="str">
        <f>VLOOKUP(AC293,OA_Lookup!$A$1:$B$229,2,FALSE)</f>
        <v>DSWA</v>
      </c>
      <c r="AE293" t="str">
        <f t="shared" si="19"/>
        <v>10-DSWA</v>
      </c>
      <c r="AF293" t="str">
        <f>VLOOKUP(D293,Month_Name!$A$1:$B$13,2,FALSE)</f>
        <v>May</v>
      </c>
    </row>
    <row r="294" spans="1:32" x14ac:dyDescent="0.25">
      <c r="A294" t="s">
        <v>25</v>
      </c>
      <c r="C294" t="s">
        <v>90</v>
      </c>
      <c r="D294" s="2">
        <v>43982</v>
      </c>
      <c r="G294" t="s">
        <v>80</v>
      </c>
      <c r="H294" t="s">
        <v>26</v>
      </c>
      <c r="I294" t="s">
        <v>33</v>
      </c>
      <c r="J294" t="s">
        <v>51</v>
      </c>
      <c r="K294" s="11">
        <v>0</v>
      </c>
      <c r="L294" s="1">
        <v>0</v>
      </c>
      <c r="M294" s="1">
        <v>0</v>
      </c>
      <c r="N294" s="1">
        <v>18792.266800000001</v>
      </c>
      <c r="O294" s="1">
        <v>18792.266800000001</v>
      </c>
      <c r="P294" s="1">
        <v>18792.266800000001</v>
      </c>
      <c r="Q294" s="1">
        <v>18229.404600000002</v>
      </c>
      <c r="R294" t="s">
        <v>34</v>
      </c>
      <c r="S294" t="s">
        <v>52</v>
      </c>
      <c r="U294" t="s">
        <v>54</v>
      </c>
      <c r="W294" t="s">
        <v>74</v>
      </c>
      <c r="Z294" s="9" t="s">
        <v>567</v>
      </c>
      <c r="AA294" t="str">
        <f t="shared" si="16"/>
        <v>2065</v>
      </c>
      <c r="AB294" t="str">
        <f t="shared" si="17"/>
        <v>2020</v>
      </c>
      <c r="AC294" t="str">
        <f t="shared" si="18"/>
        <v>10</v>
      </c>
      <c r="AD294" t="str">
        <f>VLOOKUP(AC294,OA_Lookup!$A$1:$B$229,2,FALSE)</f>
        <v>DSWA</v>
      </c>
      <c r="AE294" t="str">
        <f t="shared" si="19"/>
        <v>10-DSWA</v>
      </c>
      <c r="AF294" t="str">
        <f>VLOOKUP(D294,Month_Name!$A$1:$B$13,2,FALSE)</f>
        <v>May</v>
      </c>
    </row>
    <row r="295" spans="1:32" x14ac:dyDescent="0.25">
      <c r="A295" t="s">
        <v>25</v>
      </c>
      <c r="C295" t="s">
        <v>90</v>
      </c>
      <c r="D295" s="2">
        <v>43982</v>
      </c>
      <c r="G295" t="s">
        <v>80</v>
      </c>
      <c r="H295" t="s">
        <v>26</v>
      </c>
      <c r="I295" t="s">
        <v>77</v>
      </c>
      <c r="J295" t="s">
        <v>51</v>
      </c>
      <c r="K295" s="11">
        <v>0</v>
      </c>
      <c r="L295" s="1">
        <v>0</v>
      </c>
      <c r="M295" s="1">
        <v>0</v>
      </c>
      <c r="N295" s="1">
        <v>171796.1361</v>
      </c>
      <c r="O295" s="1">
        <v>171796.1361</v>
      </c>
      <c r="P295" s="1">
        <v>0</v>
      </c>
      <c r="Q295" s="1">
        <v>0</v>
      </c>
      <c r="R295" t="s">
        <v>78</v>
      </c>
      <c r="S295" t="s">
        <v>52</v>
      </c>
      <c r="U295" t="s">
        <v>53</v>
      </c>
      <c r="W295" t="s">
        <v>74</v>
      </c>
      <c r="Z295" s="9" t="s">
        <v>568</v>
      </c>
      <c r="AA295" t="str">
        <f t="shared" si="16"/>
        <v>2020</v>
      </c>
      <c r="AB295" t="str">
        <f t="shared" si="17"/>
        <v>2020</v>
      </c>
      <c r="AC295" t="str">
        <f t="shared" si="18"/>
        <v>10</v>
      </c>
      <c r="AD295" t="str">
        <f>VLOOKUP(AC295,OA_Lookup!$A$1:$B$229,2,FALSE)</f>
        <v>DSWA</v>
      </c>
      <c r="AE295" t="str">
        <f t="shared" si="19"/>
        <v>10-DSWA</v>
      </c>
      <c r="AF295" t="str">
        <f>VLOOKUP(D295,Month_Name!$A$1:$B$13,2,FALSE)</f>
        <v>May</v>
      </c>
    </row>
    <row r="296" spans="1:32" x14ac:dyDescent="0.25">
      <c r="A296" t="s">
        <v>25</v>
      </c>
      <c r="C296" t="s">
        <v>90</v>
      </c>
      <c r="D296" s="2">
        <v>43982</v>
      </c>
      <c r="G296" t="s">
        <v>80</v>
      </c>
      <c r="H296" t="s">
        <v>26</v>
      </c>
      <c r="I296" t="s">
        <v>77</v>
      </c>
      <c r="J296" t="s">
        <v>51</v>
      </c>
      <c r="K296" s="11">
        <v>0</v>
      </c>
      <c r="L296" s="1">
        <v>0</v>
      </c>
      <c r="M296" s="1">
        <v>0</v>
      </c>
      <c r="N296" s="1">
        <v>-171796.1361</v>
      </c>
      <c r="O296" s="1">
        <v>-171796.1361</v>
      </c>
      <c r="P296" s="1">
        <v>834.01589999999999</v>
      </c>
      <c r="Q296" s="1">
        <v>834.01589999999999</v>
      </c>
      <c r="R296" t="s">
        <v>78</v>
      </c>
      <c r="S296" t="s">
        <v>52</v>
      </c>
      <c r="U296" t="s">
        <v>30</v>
      </c>
      <c r="W296" t="s">
        <v>74</v>
      </c>
      <c r="Z296" s="9" t="s">
        <v>560</v>
      </c>
      <c r="AA296" t="str">
        <f t="shared" si="16"/>
        <v>2020</v>
      </c>
      <c r="AB296" t="str">
        <f t="shared" si="17"/>
        <v>2020</v>
      </c>
      <c r="AC296" t="str">
        <f t="shared" si="18"/>
        <v>10</v>
      </c>
      <c r="AD296" t="str">
        <f>VLOOKUP(AC296,OA_Lookup!$A$1:$B$229,2,FALSE)</f>
        <v>DSWA</v>
      </c>
      <c r="AE296" t="str">
        <f t="shared" si="19"/>
        <v>10-DSWA</v>
      </c>
      <c r="AF296" t="str">
        <f>VLOOKUP(D296,Month_Name!$A$1:$B$13,2,FALSE)</f>
        <v>May</v>
      </c>
    </row>
    <row r="297" spans="1:32" x14ac:dyDescent="0.25">
      <c r="A297" t="s">
        <v>25</v>
      </c>
      <c r="C297" t="s">
        <v>90</v>
      </c>
      <c r="D297" s="2">
        <v>43982</v>
      </c>
      <c r="G297" t="s">
        <v>80</v>
      </c>
      <c r="H297" t="s">
        <v>37</v>
      </c>
      <c r="I297" t="s">
        <v>44</v>
      </c>
      <c r="J297" t="s">
        <v>51</v>
      </c>
      <c r="K297" s="11">
        <v>0</v>
      </c>
      <c r="L297" s="1">
        <v>0</v>
      </c>
      <c r="M297" s="1">
        <v>64300.702400000002</v>
      </c>
      <c r="N297" s="1">
        <v>-246760.24770000001</v>
      </c>
      <c r="O297" s="1">
        <v>-246760.24770000001</v>
      </c>
      <c r="P297" s="1">
        <v>-246760.24770000001</v>
      </c>
      <c r="Q297" s="1">
        <v>-246760.24770000001</v>
      </c>
      <c r="R297" t="s">
        <v>45</v>
      </c>
      <c r="S297" t="s">
        <v>29</v>
      </c>
      <c r="U297" t="s">
        <v>30</v>
      </c>
      <c r="W297" t="s">
        <v>74</v>
      </c>
      <c r="Z297" s="9" t="s">
        <v>561</v>
      </c>
      <c r="AA297" t="str">
        <f t="shared" si="16"/>
        <v>2020</v>
      </c>
      <c r="AB297" t="str">
        <f t="shared" si="17"/>
        <v>2020</v>
      </c>
      <c r="AC297" t="str">
        <f t="shared" si="18"/>
        <v>10</v>
      </c>
      <c r="AD297" t="str">
        <f>VLOOKUP(AC297,OA_Lookup!$A$1:$B$229,2,FALSE)</f>
        <v>DSWA</v>
      </c>
      <c r="AE297" t="str">
        <f t="shared" si="19"/>
        <v>10-DSWA</v>
      </c>
      <c r="AF297" t="str">
        <f>VLOOKUP(D297,Month_Name!$A$1:$B$13,2,FALSE)</f>
        <v>May</v>
      </c>
    </row>
    <row r="298" spans="1:32" x14ac:dyDescent="0.25">
      <c r="A298" t="s">
        <v>25</v>
      </c>
      <c r="C298" t="s">
        <v>90</v>
      </c>
      <c r="D298" s="2">
        <v>43982</v>
      </c>
      <c r="G298" t="s">
        <v>80</v>
      </c>
      <c r="H298" t="s">
        <v>37</v>
      </c>
      <c r="I298" t="s">
        <v>44</v>
      </c>
      <c r="J298" t="s">
        <v>51</v>
      </c>
      <c r="K298" s="11">
        <v>0</v>
      </c>
      <c r="L298" s="1">
        <v>0</v>
      </c>
      <c r="M298" s="1">
        <v>0</v>
      </c>
      <c r="N298" s="1">
        <v>2265915.5817</v>
      </c>
      <c r="O298" s="1">
        <v>2265915.5817</v>
      </c>
      <c r="P298" s="1">
        <v>2265915.5817</v>
      </c>
      <c r="Q298" s="1">
        <v>2183713.2126000002</v>
      </c>
      <c r="R298" t="s">
        <v>45</v>
      </c>
      <c r="S298" t="s">
        <v>29</v>
      </c>
      <c r="U298" t="s">
        <v>54</v>
      </c>
      <c r="W298" t="s">
        <v>74</v>
      </c>
      <c r="Z298" s="9" t="s">
        <v>562</v>
      </c>
      <c r="AA298" t="str">
        <f t="shared" si="16"/>
        <v>0725</v>
      </c>
      <c r="AB298" t="str">
        <f t="shared" si="17"/>
        <v>2020</v>
      </c>
      <c r="AC298" t="str">
        <f t="shared" si="18"/>
        <v>10</v>
      </c>
      <c r="AD298" t="str">
        <f>VLOOKUP(AC298,OA_Lookup!$A$1:$B$229,2,FALSE)</f>
        <v>DSWA</v>
      </c>
      <c r="AE298" t="str">
        <f t="shared" si="19"/>
        <v>10-DSWA</v>
      </c>
      <c r="AF298" t="str">
        <f>VLOOKUP(D298,Month_Name!$A$1:$B$13,2,FALSE)</f>
        <v>May</v>
      </c>
    </row>
    <row r="299" spans="1:32" x14ac:dyDescent="0.25">
      <c r="A299" t="s">
        <v>25</v>
      </c>
      <c r="C299" t="s">
        <v>90</v>
      </c>
      <c r="D299" s="2">
        <v>43982</v>
      </c>
      <c r="G299" t="s">
        <v>81</v>
      </c>
      <c r="H299" t="s">
        <v>58</v>
      </c>
      <c r="I299" t="s">
        <v>59</v>
      </c>
      <c r="J299" t="s">
        <v>51</v>
      </c>
      <c r="K299" s="11">
        <v>0</v>
      </c>
      <c r="L299" s="1">
        <v>0</v>
      </c>
      <c r="M299" s="1">
        <v>-1298214.0706</v>
      </c>
      <c r="N299" s="1">
        <v>0</v>
      </c>
      <c r="O299" s="1">
        <v>0</v>
      </c>
      <c r="P299" s="1">
        <v>0</v>
      </c>
      <c r="Q299" s="1">
        <v>0</v>
      </c>
      <c r="R299" t="s">
        <v>60</v>
      </c>
      <c r="S299" t="s">
        <v>29</v>
      </c>
      <c r="U299" t="s">
        <v>30</v>
      </c>
      <c r="W299" t="s">
        <v>74</v>
      </c>
      <c r="Z299" s="9" t="s">
        <v>555</v>
      </c>
      <c r="AA299" t="str">
        <f t="shared" si="16"/>
        <v>0500</v>
      </c>
      <c r="AB299" t="str">
        <f t="shared" si="17"/>
        <v>2017</v>
      </c>
      <c r="AC299" t="str">
        <f t="shared" si="18"/>
        <v>31</v>
      </c>
      <c r="AD299" t="str">
        <f>VLOOKUP(AC299,OA_Lookup!$A$1:$B$229,2,FALSE)</f>
        <v>Air Force Center for Environmental Excellence (FY05 and prior)</v>
      </c>
      <c r="AE299" t="str">
        <f t="shared" si="19"/>
        <v>31-Air Force Center for Environmental Excellence (FY05 and prior)</v>
      </c>
      <c r="AF299" t="str">
        <f>VLOOKUP(D299,Month_Name!$A$1:$B$13,2,FALSE)</f>
        <v>May</v>
      </c>
    </row>
    <row r="300" spans="1:32" x14ac:dyDescent="0.25">
      <c r="A300" t="s">
        <v>25</v>
      </c>
      <c r="C300" t="s">
        <v>90</v>
      </c>
      <c r="D300" s="2">
        <v>43982</v>
      </c>
      <c r="G300" t="s">
        <v>81</v>
      </c>
      <c r="H300" t="s">
        <v>26</v>
      </c>
      <c r="I300" t="s">
        <v>72</v>
      </c>
      <c r="J300" t="s">
        <v>51</v>
      </c>
      <c r="K300" s="11">
        <v>0</v>
      </c>
      <c r="L300" s="1">
        <v>0</v>
      </c>
      <c r="M300" s="1">
        <v>0</v>
      </c>
      <c r="N300" s="1">
        <v>161214.70300000001</v>
      </c>
      <c r="O300" s="1">
        <v>40233.868600000002</v>
      </c>
      <c r="P300" s="1">
        <v>13883.347599999999</v>
      </c>
      <c r="Q300" s="1">
        <v>60492.161099999998</v>
      </c>
      <c r="R300" t="s">
        <v>73</v>
      </c>
      <c r="S300" t="s">
        <v>29</v>
      </c>
      <c r="U300" t="s">
        <v>53</v>
      </c>
      <c r="W300" t="s">
        <v>74</v>
      </c>
      <c r="Z300" s="9" t="s">
        <v>556</v>
      </c>
      <c r="AA300" t="str">
        <f t="shared" si="16"/>
        <v>0500</v>
      </c>
      <c r="AB300" t="str">
        <f t="shared" si="17"/>
        <v>2018</v>
      </c>
      <c r="AC300" t="str">
        <f t="shared" si="18"/>
        <v>31</v>
      </c>
      <c r="AD300" t="str">
        <f>VLOOKUP(AC300,OA_Lookup!$A$1:$B$229,2,FALSE)</f>
        <v>Air Force Center for Environmental Excellence (FY05 and prior)</v>
      </c>
      <c r="AE300" t="str">
        <f t="shared" si="19"/>
        <v>31-Air Force Center for Environmental Excellence (FY05 and prior)</v>
      </c>
      <c r="AF300" t="str">
        <f>VLOOKUP(D300,Month_Name!$A$1:$B$13,2,FALSE)</f>
        <v>May</v>
      </c>
    </row>
    <row r="301" spans="1:32" x14ac:dyDescent="0.25">
      <c r="A301" t="s">
        <v>25</v>
      </c>
      <c r="C301" t="s">
        <v>90</v>
      </c>
      <c r="D301" s="2">
        <v>43982</v>
      </c>
      <c r="G301" t="s">
        <v>81</v>
      </c>
      <c r="H301" t="s">
        <v>26</v>
      </c>
      <c r="I301" t="s">
        <v>72</v>
      </c>
      <c r="J301" t="s">
        <v>51</v>
      </c>
      <c r="K301" s="11">
        <v>0</v>
      </c>
      <c r="L301" s="1">
        <v>6671610.3501000004</v>
      </c>
      <c r="M301" s="1">
        <v>6671610.3501000004</v>
      </c>
      <c r="N301" s="1">
        <v>2282375.2045</v>
      </c>
      <c r="O301" s="1">
        <v>2282375.2045</v>
      </c>
      <c r="P301" s="1">
        <v>2969407.45</v>
      </c>
      <c r="Q301" s="1">
        <v>2974170.4391000001</v>
      </c>
      <c r="R301" t="s">
        <v>73</v>
      </c>
      <c r="S301" t="s">
        <v>29</v>
      </c>
      <c r="U301" t="s">
        <v>30</v>
      </c>
      <c r="W301" t="s">
        <v>74</v>
      </c>
      <c r="Z301" s="9" t="s">
        <v>557</v>
      </c>
      <c r="AA301" t="str">
        <f t="shared" si="16"/>
        <v>2035</v>
      </c>
      <c r="AB301" t="str">
        <f t="shared" si="17"/>
        <v>2019</v>
      </c>
      <c r="AC301" t="str">
        <f t="shared" si="18"/>
        <v>31</v>
      </c>
      <c r="AD301" t="str">
        <f>VLOOKUP(AC301,OA_Lookup!$A$1:$B$229,2,FALSE)</f>
        <v>Air Force Center for Environmental Excellence (FY05 and prior)</v>
      </c>
      <c r="AE301" t="str">
        <f t="shared" si="19"/>
        <v>31-Air Force Center for Environmental Excellence (FY05 and prior)</v>
      </c>
      <c r="AF301" t="str">
        <f>VLOOKUP(D301,Month_Name!$A$1:$B$13,2,FALSE)</f>
        <v>May</v>
      </c>
    </row>
    <row r="302" spans="1:32" x14ac:dyDescent="0.25">
      <c r="A302" t="s">
        <v>25</v>
      </c>
      <c r="C302" t="s">
        <v>90</v>
      </c>
      <c r="D302" s="2">
        <v>43982</v>
      </c>
      <c r="G302" t="s">
        <v>81</v>
      </c>
      <c r="H302" t="s">
        <v>26</v>
      </c>
      <c r="I302" t="s">
        <v>77</v>
      </c>
      <c r="J302" t="s">
        <v>51</v>
      </c>
      <c r="K302" s="11">
        <v>0</v>
      </c>
      <c r="L302" s="1">
        <v>8800646.0318</v>
      </c>
      <c r="M302" s="1">
        <v>8800646.0318</v>
      </c>
      <c r="N302" s="1">
        <v>0</v>
      </c>
      <c r="O302" s="1">
        <v>0</v>
      </c>
      <c r="P302" s="1">
        <v>0</v>
      </c>
      <c r="Q302" s="1">
        <v>0</v>
      </c>
      <c r="R302" t="s">
        <v>78</v>
      </c>
      <c r="S302" t="s">
        <v>52</v>
      </c>
      <c r="U302" t="s">
        <v>30</v>
      </c>
      <c r="W302" t="s">
        <v>74</v>
      </c>
      <c r="Z302" s="9" t="s">
        <v>558</v>
      </c>
      <c r="AA302" t="str">
        <f t="shared" si="16"/>
        <v>2035</v>
      </c>
      <c r="AB302" t="str">
        <f t="shared" si="17"/>
        <v>2020</v>
      </c>
      <c r="AC302" t="str">
        <f t="shared" si="18"/>
        <v>31</v>
      </c>
      <c r="AD302" t="str">
        <f>VLOOKUP(AC302,OA_Lookup!$A$1:$B$229,2,FALSE)</f>
        <v>Air Force Center for Environmental Excellence (FY05 and prior)</v>
      </c>
      <c r="AE302" t="str">
        <f t="shared" si="19"/>
        <v>31-Air Force Center for Environmental Excellence (FY05 and prior)</v>
      </c>
      <c r="AF302" t="str">
        <f>VLOOKUP(D302,Month_Name!$A$1:$B$13,2,FALSE)</f>
        <v>May</v>
      </c>
    </row>
    <row r="303" spans="1:32" x14ac:dyDescent="0.25">
      <c r="A303" t="s">
        <v>25</v>
      </c>
      <c r="C303" t="s">
        <v>90</v>
      </c>
      <c r="D303" s="2">
        <v>43982</v>
      </c>
      <c r="G303" t="s">
        <v>81</v>
      </c>
      <c r="H303" t="s">
        <v>37</v>
      </c>
      <c r="I303" t="s">
        <v>42</v>
      </c>
      <c r="J303" t="s">
        <v>51</v>
      </c>
      <c r="K303" s="11">
        <v>0</v>
      </c>
      <c r="L303" s="1">
        <v>0</v>
      </c>
      <c r="M303" s="1">
        <v>0</v>
      </c>
      <c r="N303" s="1">
        <v>0</v>
      </c>
      <c r="O303" s="1">
        <v>14454.678900000001</v>
      </c>
      <c r="P303" s="1">
        <v>57139.9781</v>
      </c>
      <c r="Q303" s="1">
        <v>119788.8437</v>
      </c>
      <c r="R303" t="s">
        <v>43</v>
      </c>
      <c r="S303" t="s">
        <v>29</v>
      </c>
      <c r="U303" t="s">
        <v>53</v>
      </c>
      <c r="W303" t="s">
        <v>74</v>
      </c>
      <c r="Z303" s="9" t="s">
        <v>559</v>
      </c>
      <c r="AA303" t="str">
        <f t="shared" si="16"/>
        <v>2035</v>
      </c>
      <c r="AB303" t="str">
        <f t="shared" si="17"/>
        <v>2020</v>
      </c>
      <c r="AC303" t="str">
        <f t="shared" si="18"/>
        <v>31</v>
      </c>
      <c r="AD303" t="str">
        <f>VLOOKUP(AC303,OA_Lookup!$A$1:$B$229,2,FALSE)</f>
        <v>Air Force Center for Environmental Excellence (FY05 and prior)</v>
      </c>
      <c r="AE303" t="str">
        <f t="shared" si="19"/>
        <v>31-Air Force Center for Environmental Excellence (FY05 and prior)</v>
      </c>
      <c r="AF303" t="str">
        <f>VLOOKUP(D303,Month_Name!$A$1:$B$13,2,FALSE)</f>
        <v>May</v>
      </c>
    </row>
    <row r="304" spans="1:32" x14ac:dyDescent="0.25">
      <c r="A304" t="s">
        <v>25</v>
      </c>
      <c r="C304" t="s">
        <v>90</v>
      </c>
      <c r="D304" s="2">
        <v>43982</v>
      </c>
      <c r="G304" t="s">
        <v>81</v>
      </c>
      <c r="H304" t="s">
        <v>37</v>
      </c>
      <c r="I304" t="s">
        <v>44</v>
      </c>
      <c r="J304" t="s">
        <v>51</v>
      </c>
      <c r="K304" s="11">
        <v>0</v>
      </c>
      <c r="L304" s="1">
        <v>0</v>
      </c>
      <c r="M304" s="1">
        <v>1298214.0706</v>
      </c>
      <c r="N304" s="1">
        <v>1953.7354</v>
      </c>
      <c r="O304" s="1">
        <v>1953.7354</v>
      </c>
      <c r="P304" s="1">
        <v>1996.2171000000001</v>
      </c>
      <c r="Q304" s="1">
        <v>1996.2171000000001</v>
      </c>
      <c r="R304" t="s">
        <v>45</v>
      </c>
      <c r="S304" t="s">
        <v>29</v>
      </c>
      <c r="U304" t="s">
        <v>30</v>
      </c>
      <c r="W304" t="s">
        <v>74</v>
      </c>
      <c r="Z304" s="9" t="s">
        <v>563</v>
      </c>
      <c r="AA304" t="str">
        <f t="shared" si="16"/>
        <v>2020</v>
      </c>
      <c r="AB304" t="str">
        <f t="shared" si="17"/>
        <v>2020</v>
      </c>
      <c r="AC304" t="str">
        <f t="shared" si="18"/>
        <v>31</v>
      </c>
      <c r="AD304" t="str">
        <f>VLOOKUP(AC304,OA_Lookup!$A$1:$B$229,2,FALSE)</f>
        <v>Air Force Center for Environmental Excellence (FY05 and prior)</v>
      </c>
      <c r="AE304" t="str">
        <f t="shared" si="19"/>
        <v>31-Air Force Center for Environmental Excellence (FY05 and prior)</v>
      </c>
      <c r="AF304" t="str">
        <f>VLOOKUP(D304,Month_Name!$A$1:$B$13,2,FALSE)</f>
        <v>May</v>
      </c>
    </row>
    <row r="305" spans="1:32" x14ac:dyDescent="0.25">
      <c r="A305" t="s">
        <v>25</v>
      </c>
      <c r="C305" t="s">
        <v>90</v>
      </c>
      <c r="D305" s="2">
        <v>43982</v>
      </c>
      <c r="G305" t="s">
        <v>81</v>
      </c>
      <c r="H305" t="s">
        <v>37</v>
      </c>
      <c r="I305" t="s">
        <v>44</v>
      </c>
      <c r="J305" t="s">
        <v>51</v>
      </c>
      <c r="K305" s="11">
        <v>0</v>
      </c>
      <c r="L305" s="1">
        <v>0</v>
      </c>
      <c r="M305" s="1">
        <v>0</v>
      </c>
      <c r="N305" s="1">
        <v>2945269.5126</v>
      </c>
      <c r="O305" s="1">
        <v>2945269.5126</v>
      </c>
      <c r="P305" s="1">
        <v>2945269.5126</v>
      </c>
      <c r="Q305" s="1">
        <v>2883531.9306999999</v>
      </c>
      <c r="R305" t="s">
        <v>45</v>
      </c>
      <c r="S305" t="s">
        <v>29</v>
      </c>
      <c r="U305" t="s">
        <v>54</v>
      </c>
      <c r="W305" t="s">
        <v>74</v>
      </c>
      <c r="Z305" s="9" t="s">
        <v>564</v>
      </c>
      <c r="AA305" t="str">
        <f t="shared" si="16"/>
        <v>0100</v>
      </c>
      <c r="AB305" t="str">
        <f t="shared" si="17"/>
        <v>2020</v>
      </c>
      <c r="AC305" t="str">
        <f t="shared" si="18"/>
        <v>31</v>
      </c>
      <c r="AD305" t="str">
        <f>VLOOKUP(AC305,OA_Lookup!$A$1:$B$229,2,FALSE)</f>
        <v>Air Force Center for Environmental Excellence (FY05 and prior)</v>
      </c>
      <c r="AE305" t="str">
        <f t="shared" si="19"/>
        <v>31-Air Force Center for Environmental Excellence (FY05 and prior)</v>
      </c>
      <c r="AF305" t="str">
        <f>VLOOKUP(D305,Month_Name!$A$1:$B$13,2,FALSE)</f>
        <v>May</v>
      </c>
    </row>
    <row r="306" spans="1:32" x14ac:dyDescent="0.25">
      <c r="A306" t="s">
        <v>25</v>
      </c>
      <c r="C306" t="s">
        <v>90</v>
      </c>
      <c r="D306" s="2">
        <v>43982</v>
      </c>
      <c r="G306" t="s">
        <v>81</v>
      </c>
      <c r="H306" t="s">
        <v>37</v>
      </c>
      <c r="I306" t="s">
        <v>46</v>
      </c>
      <c r="J306" t="s">
        <v>51</v>
      </c>
      <c r="K306" s="11">
        <v>0</v>
      </c>
      <c r="L306" s="1">
        <v>0</v>
      </c>
      <c r="M306" s="1">
        <v>0</v>
      </c>
      <c r="N306" s="1">
        <v>-6298.4883</v>
      </c>
      <c r="O306" s="1">
        <v>-6298.4883</v>
      </c>
      <c r="P306" s="1">
        <v>-6298.4883</v>
      </c>
      <c r="Q306" s="1">
        <v>-6298.4883</v>
      </c>
      <c r="R306" t="s">
        <v>47</v>
      </c>
      <c r="S306" t="s">
        <v>29</v>
      </c>
      <c r="U306" t="s">
        <v>30</v>
      </c>
      <c r="W306" t="s">
        <v>74</v>
      </c>
      <c r="Z306" s="9" t="s">
        <v>565</v>
      </c>
      <c r="AA306" t="str">
        <f t="shared" si="16"/>
        <v>0100</v>
      </c>
      <c r="AB306" t="str">
        <f t="shared" si="17"/>
        <v>2020</v>
      </c>
      <c r="AC306" t="str">
        <f t="shared" si="18"/>
        <v>31</v>
      </c>
      <c r="AD306" t="str">
        <f>VLOOKUP(AC306,OA_Lookup!$A$1:$B$229,2,FALSE)</f>
        <v>Air Force Center for Environmental Excellence (FY05 and prior)</v>
      </c>
      <c r="AE306" t="str">
        <f t="shared" si="19"/>
        <v>31-Air Force Center for Environmental Excellence (FY05 and prior)</v>
      </c>
      <c r="AF306" t="str">
        <f>VLOOKUP(D306,Month_Name!$A$1:$B$13,2,FALSE)</f>
        <v>May</v>
      </c>
    </row>
    <row r="307" spans="1:32" x14ac:dyDescent="0.25">
      <c r="A307" t="s">
        <v>25</v>
      </c>
      <c r="C307" t="s">
        <v>90</v>
      </c>
      <c r="D307" s="2">
        <v>43982</v>
      </c>
      <c r="G307" t="s">
        <v>81</v>
      </c>
      <c r="H307" t="s">
        <v>37</v>
      </c>
      <c r="I307" t="s">
        <v>46</v>
      </c>
      <c r="J307" t="s">
        <v>51</v>
      </c>
      <c r="K307" s="11">
        <v>0</v>
      </c>
      <c r="L307" s="1">
        <v>0</v>
      </c>
      <c r="M307" s="1">
        <v>0</v>
      </c>
      <c r="N307" s="1">
        <v>16628.9584</v>
      </c>
      <c r="O307" s="1">
        <v>16628.9584</v>
      </c>
      <c r="P307" s="1">
        <v>16628.9584</v>
      </c>
      <c r="Q307" s="1">
        <v>9502.2163999999993</v>
      </c>
      <c r="R307" t="s">
        <v>47</v>
      </c>
      <c r="S307" t="s">
        <v>29</v>
      </c>
      <c r="U307" t="s">
        <v>54</v>
      </c>
      <c r="W307" t="s">
        <v>74</v>
      </c>
      <c r="Z307" s="9" t="s">
        <v>566</v>
      </c>
      <c r="AA307" t="str">
        <f t="shared" si="16"/>
        <v>2020</v>
      </c>
      <c r="AB307" t="str">
        <f t="shared" si="17"/>
        <v>2020</v>
      </c>
      <c r="AC307" t="str">
        <f t="shared" si="18"/>
        <v>31</v>
      </c>
      <c r="AD307" t="str">
        <f>VLOOKUP(AC307,OA_Lookup!$A$1:$B$229,2,FALSE)</f>
        <v>Air Force Center for Environmental Excellence (FY05 and prior)</v>
      </c>
      <c r="AE307" t="str">
        <f t="shared" si="19"/>
        <v>31-Air Force Center for Environmental Excellence (FY05 and prior)</v>
      </c>
      <c r="AF307" t="str">
        <f>VLOOKUP(D307,Month_Name!$A$1:$B$13,2,FALSE)</f>
        <v>May</v>
      </c>
    </row>
    <row r="308" spans="1:32" x14ac:dyDescent="0.25">
      <c r="A308" t="s">
        <v>25</v>
      </c>
      <c r="C308" t="s">
        <v>90</v>
      </c>
      <c r="D308" s="2">
        <v>43982</v>
      </c>
      <c r="G308" t="s">
        <v>81</v>
      </c>
      <c r="H308" t="s">
        <v>37</v>
      </c>
      <c r="I308" t="s">
        <v>70</v>
      </c>
      <c r="J308" t="s">
        <v>51</v>
      </c>
      <c r="K308" s="11">
        <v>0</v>
      </c>
      <c r="L308" s="1">
        <v>0</v>
      </c>
      <c r="M308" s="1">
        <v>0</v>
      </c>
      <c r="N308" s="1">
        <v>0</v>
      </c>
      <c r="O308" s="1">
        <v>0</v>
      </c>
      <c r="P308" s="1">
        <v>2386.8020000000001</v>
      </c>
      <c r="Q308" s="1">
        <v>2386.8020000000001</v>
      </c>
      <c r="R308" t="s">
        <v>71</v>
      </c>
      <c r="S308" t="s">
        <v>29</v>
      </c>
      <c r="U308" t="s">
        <v>53</v>
      </c>
      <c r="W308" t="s">
        <v>74</v>
      </c>
      <c r="Z308" s="9" t="s">
        <v>567</v>
      </c>
      <c r="AA308" t="str">
        <f t="shared" si="16"/>
        <v>2065</v>
      </c>
      <c r="AB308" t="str">
        <f t="shared" si="17"/>
        <v>2020</v>
      </c>
      <c r="AC308" t="str">
        <f t="shared" si="18"/>
        <v>31</v>
      </c>
      <c r="AD308" t="str">
        <f>VLOOKUP(AC308,OA_Lookup!$A$1:$B$229,2,FALSE)</f>
        <v>Air Force Center for Environmental Excellence (FY05 and prior)</v>
      </c>
      <c r="AE308" t="str">
        <f t="shared" si="19"/>
        <v>31-Air Force Center for Environmental Excellence (FY05 and prior)</v>
      </c>
      <c r="AF308" t="str">
        <f>VLOOKUP(D308,Month_Name!$A$1:$B$13,2,FALSE)</f>
        <v>May</v>
      </c>
    </row>
    <row r="309" spans="1:32" x14ac:dyDescent="0.25">
      <c r="A309" t="s">
        <v>25</v>
      </c>
      <c r="C309" t="s">
        <v>90</v>
      </c>
      <c r="D309" s="2">
        <v>43982</v>
      </c>
      <c r="G309" t="s">
        <v>81</v>
      </c>
      <c r="H309" t="s">
        <v>37</v>
      </c>
      <c r="I309" t="s">
        <v>70</v>
      </c>
      <c r="J309" t="s">
        <v>51</v>
      </c>
      <c r="K309" s="11">
        <v>0</v>
      </c>
      <c r="L309" s="1">
        <v>30744.86</v>
      </c>
      <c r="M309" s="1">
        <v>30744.86</v>
      </c>
      <c r="N309" s="1">
        <v>0</v>
      </c>
      <c r="O309" s="1">
        <v>0</v>
      </c>
      <c r="P309" s="1">
        <v>0</v>
      </c>
      <c r="Q309" s="1">
        <v>0</v>
      </c>
      <c r="R309" t="s">
        <v>71</v>
      </c>
      <c r="S309" t="s">
        <v>52</v>
      </c>
      <c r="U309" t="s">
        <v>30</v>
      </c>
      <c r="W309" t="s">
        <v>74</v>
      </c>
      <c r="Z309" s="9" t="s">
        <v>568</v>
      </c>
      <c r="AA309" t="str">
        <f t="shared" si="16"/>
        <v>2020</v>
      </c>
      <c r="AB309" t="str">
        <f t="shared" si="17"/>
        <v>2020</v>
      </c>
      <c r="AC309" t="str">
        <f t="shared" si="18"/>
        <v>31</v>
      </c>
      <c r="AD309" t="str">
        <f>VLOOKUP(AC309,OA_Lookup!$A$1:$B$229,2,FALSE)</f>
        <v>Air Force Center for Environmental Excellence (FY05 and prior)</v>
      </c>
      <c r="AE309" t="str">
        <f t="shared" si="19"/>
        <v>31-Air Force Center for Environmental Excellence (FY05 and prior)</v>
      </c>
      <c r="AF309" t="str">
        <f>VLOOKUP(D309,Month_Name!$A$1:$B$13,2,FALSE)</f>
        <v>May</v>
      </c>
    </row>
    <row r="310" spans="1:32" x14ac:dyDescent="0.25">
      <c r="A310" t="s">
        <v>25</v>
      </c>
      <c r="C310" t="s">
        <v>90</v>
      </c>
      <c r="D310" s="2">
        <v>43982</v>
      </c>
      <c r="G310" t="s">
        <v>82</v>
      </c>
      <c r="H310" t="s">
        <v>26</v>
      </c>
      <c r="I310" t="s">
        <v>27</v>
      </c>
      <c r="J310" t="s">
        <v>51</v>
      </c>
      <c r="K310" s="11">
        <v>0</v>
      </c>
      <c r="L310" s="1">
        <v>392069.21309999999</v>
      </c>
      <c r="M310" s="1">
        <v>0</v>
      </c>
      <c r="N310" s="1">
        <v>0</v>
      </c>
      <c r="O310" s="1">
        <v>0</v>
      </c>
      <c r="P310" s="1">
        <v>4004.4593</v>
      </c>
      <c r="Q310" s="1">
        <v>0</v>
      </c>
      <c r="R310" t="s">
        <v>28</v>
      </c>
      <c r="S310" t="s">
        <v>29</v>
      </c>
      <c r="U310" t="s">
        <v>30</v>
      </c>
      <c r="W310" t="s">
        <v>74</v>
      </c>
      <c r="Z310" s="9" t="s">
        <v>560</v>
      </c>
      <c r="AA310" t="str">
        <f t="shared" si="16"/>
        <v>2020</v>
      </c>
      <c r="AB310" t="str">
        <f t="shared" si="17"/>
        <v>2020</v>
      </c>
      <c r="AC310" t="str">
        <f t="shared" si="18"/>
        <v>35</v>
      </c>
      <c r="AD310" t="str">
        <f>VLOOKUP(AC310,OA_Lookup!$A$1:$B$229,2,FALSE)</f>
        <v>Military Traffic Management Command (MTMC)</v>
      </c>
      <c r="AE310" t="str">
        <f t="shared" si="19"/>
        <v>35-Military Traffic Management Command (MTMC)</v>
      </c>
      <c r="AF310" t="str">
        <f>VLOOKUP(D310,Month_Name!$A$1:$B$13,2,FALSE)</f>
        <v>May</v>
      </c>
    </row>
    <row r="311" spans="1:32" x14ac:dyDescent="0.25">
      <c r="A311" t="s">
        <v>25</v>
      </c>
      <c r="C311" t="s">
        <v>90</v>
      </c>
      <c r="D311" s="2">
        <v>43982</v>
      </c>
      <c r="G311" t="s">
        <v>82</v>
      </c>
      <c r="H311" t="s">
        <v>26</v>
      </c>
      <c r="I311" t="s">
        <v>31</v>
      </c>
      <c r="J311" t="s">
        <v>51</v>
      </c>
      <c r="K311" s="11">
        <v>0</v>
      </c>
      <c r="L311" s="1">
        <v>0</v>
      </c>
      <c r="M311" s="1">
        <v>0</v>
      </c>
      <c r="N311" s="1">
        <v>22768.8017</v>
      </c>
      <c r="O311" s="1">
        <v>22768.8017</v>
      </c>
      <c r="P311" s="1">
        <v>55861.386200000001</v>
      </c>
      <c r="Q311" s="1">
        <v>46021.370499999997</v>
      </c>
      <c r="R311" t="s">
        <v>32</v>
      </c>
      <c r="S311" t="s">
        <v>29</v>
      </c>
      <c r="U311" t="s">
        <v>53</v>
      </c>
      <c r="W311" t="s">
        <v>74</v>
      </c>
      <c r="Z311" s="9" t="s">
        <v>561</v>
      </c>
      <c r="AA311" t="str">
        <f t="shared" si="16"/>
        <v>2020</v>
      </c>
      <c r="AB311" t="str">
        <f t="shared" si="17"/>
        <v>2020</v>
      </c>
      <c r="AC311" t="str">
        <f t="shared" si="18"/>
        <v>35</v>
      </c>
      <c r="AD311" t="str">
        <f>VLOOKUP(AC311,OA_Lookup!$A$1:$B$229,2,FALSE)</f>
        <v>Military Traffic Management Command (MTMC)</v>
      </c>
      <c r="AE311" t="str">
        <f t="shared" si="19"/>
        <v>35-Military Traffic Management Command (MTMC)</v>
      </c>
      <c r="AF311" t="str">
        <f>VLOOKUP(D311,Month_Name!$A$1:$B$13,2,FALSE)</f>
        <v>May</v>
      </c>
    </row>
    <row r="312" spans="1:32" x14ac:dyDescent="0.25">
      <c r="A312" t="s">
        <v>25</v>
      </c>
      <c r="C312" t="s">
        <v>90</v>
      </c>
      <c r="D312" s="2">
        <v>43982</v>
      </c>
      <c r="G312" t="s">
        <v>82</v>
      </c>
      <c r="H312" t="s">
        <v>26</v>
      </c>
      <c r="I312" t="s">
        <v>31</v>
      </c>
      <c r="J312" t="s">
        <v>51</v>
      </c>
      <c r="K312" s="11">
        <v>0</v>
      </c>
      <c r="L312" s="1">
        <v>0</v>
      </c>
      <c r="M312" s="1">
        <v>0</v>
      </c>
      <c r="N312" s="1">
        <v>0</v>
      </c>
      <c r="O312" s="1">
        <v>0</v>
      </c>
      <c r="P312" s="1">
        <v>0</v>
      </c>
      <c r="Q312" s="1">
        <v>0</v>
      </c>
      <c r="R312" t="s">
        <v>32</v>
      </c>
      <c r="S312" t="s">
        <v>29</v>
      </c>
      <c r="U312" t="s">
        <v>30</v>
      </c>
      <c r="W312" t="s">
        <v>74</v>
      </c>
      <c r="Z312" s="9" t="s">
        <v>562</v>
      </c>
      <c r="AA312" t="str">
        <f t="shared" si="16"/>
        <v>0725</v>
      </c>
      <c r="AB312" t="str">
        <f t="shared" si="17"/>
        <v>2020</v>
      </c>
      <c r="AC312" t="str">
        <f t="shared" si="18"/>
        <v>35</v>
      </c>
      <c r="AD312" t="str">
        <f>VLOOKUP(AC312,OA_Lookup!$A$1:$B$229,2,FALSE)</f>
        <v>Military Traffic Management Command (MTMC)</v>
      </c>
      <c r="AE312" t="str">
        <f t="shared" si="19"/>
        <v>35-Military Traffic Management Command (MTMC)</v>
      </c>
      <c r="AF312" t="str">
        <f>VLOOKUP(D312,Month_Name!$A$1:$B$13,2,FALSE)</f>
        <v>May</v>
      </c>
    </row>
    <row r="313" spans="1:32" x14ac:dyDescent="0.25">
      <c r="A313" t="s">
        <v>25</v>
      </c>
      <c r="C313" t="s">
        <v>90</v>
      </c>
      <c r="D313" s="2">
        <v>43982</v>
      </c>
      <c r="G313" t="s">
        <v>82</v>
      </c>
      <c r="H313" t="s">
        <v>26</v>
      </c>
      <c r="I313" t="s">
        <v>48</v>
      </c>
      <c r="J313" t="s">
        <v>51</v>
      </c>
      <c r="K313" s="11">
        <v>0</v>
      </c>
      <c r="L313" s="1">
        <v>0</v>
      </c>
      <c r="M313" s="1">
        <v>0</v>
      </c>
      <c r="N313" s="1">
        <v>658811.58779999998</v>
      </c>
      <c r="O313" s="1">
        <v>573294.66500000004</v>
      </c>
      <c r="P313" s="1">
        <v>14651.157800000001</v>
      </c>
      <c r="Q313" s="1">
        <v>14530.8321</v>
      </c>
      <c r="R313" t="s">
        <v>49</v>
      </c>
      <c r="S313" t="s">
        <v>52</v>
      </c>
      <c r="U313" t="s">
        <v>53</v>
      </c>
      <c r="W313" t="s">
        <v>74</v>
      </c>
      <c r="Z313" s="9" t="s">
        <v>555</v>
      </c>
      <c r="AA313" t="str">
        <f t="shared" si="16"/>
        <v>0500</v>
      </c>
      <c r="AB313" t="str">
        <f t="shared" si="17"/>
        <v>2017</v>
      </c>
      <c r="AC313" t="str">
        <f t="shared" si="18"/>
        <v>35</v>
      </c>
      <c r="AD313" t="str">
        <f>VLOOKUP(AC313,OA_Lookup!$A$1:$B$229,2,FALSE)</f>
        <v>Military Traffic Management Command (MTMC)</v>
      </c>
      <c r="AE313" t="str">
        <f t="shared" si="19"/>
        <v>35-Military Traffic Management Command (MTMC)</v>
      </c>
      <c r="AF313" t="str">
        <f>VLOOKUP(D313,Month_Name!$A$1:$B$13,2,FALSE)</f>
        <v>May</v>
      </c>
    </row>
    <row r="314" spans="1:32" x14ac:dyDescent="0.25">
      <c r="A314" t="s">
        <v>25</v>
      </c>
      <c r="C314" t="s">
        <v>90</v>
      </c>
      <c r="D314" s="2">
        <v>43982</v>
      </c>
      <c r="G314" t="s">
        <v>82</v>
      </c>
      <c r="H314" t="s">
        <v>26</v>
      </c>
      <c r="I314" t="s">
        <v>48</v>
      </c>
      <c r="J314" t="s">
        <v>51</v>
      </c>
      <c r="K314" s="11">
        <v>0</v>
      </c>
      <c r="L314" s="1">
        <v>0</v>
      </c>
      <c r="M314" s="1">
        <v>0</v>
      </c>
      <c r="N314" s="1">
        <v>0</v>
      </c>
      <c r="O314" s="1">
        <v>0</v>
      </c>
      <c r="P314" s="1">
        <v>0</v>
      </c>
      <c r="Q314" s="1">
        <v>0</v>
      </c>
      <c r="R314" t="s">
        <v>49</v>
      </c>
      <c r="S314" t="s">
        <v>52</v>
      </c>
      <c r="U314" t="s">
        <v>30</v>
      </c>
      <c r="W314" t="s">
        <v>74</v>
      </c>
      <c r="Z314" s="9" t="s">
        <v>556</v>
      </c>
      <c r="AA314" t="str">
        <f t="shared" si="16"/>
        <v>0500</v>
      </c>
      <c r="AB314" t="str">
        <f t="shared" si="17"/>
        <v>2018</v>
      </c>
      <c r="AC314" t="str">
        <f t="shared" si="18"/>
        <v>35</v>
      </c>
      <c r="AD314" t="str">
        <f>VLOOKUP(AC314,OA_Lookup!$A$1:$B$229,2,FALSE)</f>
        <v>Military Traffic Management Command (MTMC)</v>
      </c>
      <c r="AE314" t="str">
        <f t="shared" si="19"/>
        <v>35-Military Traffic Management Command (MTMC)</v>
      </c>
      <c r="AF314" t="str">
        <f>VLOOKUP(D314,Month_Name!$A$1:$B$13,2,FALSE)</f>
        <v>May</v>
      </c>
    </row>
    <row r="315" spans="1:32" x14ac:dyDescent="0.25">
      <c r="A315" t="s">
        <v>25</v>
      </c>
      <c r="C315" t="s">
        <v>90</v>
      </c>
      <c r="D315" s="2">
        <v>43982</v>
      </c>
      <c r="G315" t="s">
        <v>82</v>
      </c>
      <c r="H315" t="s">
        <v>26</v>
      </c>
      <c r="I315" t="s">
        <v>33</v>
      </c>
      <c r="J315" t="s">
        <v>51</v>
      </c>
      <c r="K315" s="11">
        <v>0</v>
      </c>
      <c r="L315" s="1">
        <v>0</v>
      </c>
      <c r="M315" s="1">
        <v>-73241.762600000002</v>
      </c>
      <c r="N315" s="1">
        <v>0</v>
      </c>
      <c r="O315" s="1">
        <v>0</v>
      </c>
      <c r="P315" s="1">
        <v>0</v>
      </c>
      <c r="Q315" s="1">
        <v>0</v>
      </c>
      <c r="R315" t="s">
        <v>34</v>
      </c>
      <c r="S315" t="s">
        <v>29</v>
      </c>
      <c r="U315" t="s">
        <v>30</v>
      </c>
      <c r="W315" t="s">
        <v>74</v>
      </c>
      <c r="Z315" s="9" t="s">
        <v>557</v>
      </c>
      <c r="AA315" t="str">
        <f t="shared" si="16"/>
        <v>2035</v>
      </c>
      <c r="AB315" t="str">
        <f t="shared" si="17"/>
        <v>2019</v>
      </c>
      <c r="AC315" t="str">
        <f t="shared" si="18"/>
        <v>35</v>
      </c>
      <c r="AD315" t="str">
        <f>VLOOKUP(AC315,OA_Lookup!$A$1:$B$229,2,FALSE)</f>
        <v>Military Traffic Management Command (MTMC)</v>
      </c>
      <c r="AE315" t="str">
        <f t="shared" si="19"/>
        <v>35-Military Traffic Management Command (MTMC)</v>
      </c>
      <c r="AF315" t="str">
        <f>VLOOKUP(D315,Month_Name!$A$1:$B$13,2,FALSE)</f>
        <v>May</v>
      </c>
    </row>
    <row r="316" spans="1:32" x14ac:dyDescent="0.25">
      <c r="A316" t="s">
        <v>25</v>
      </c>
      <c r="C316" t="s">
        <v>90</v>
      </c>
      <c r="D316" s="2">
        <v>43982</v>
      </c>
      <c r="G316" t="s">
        <v>82</v>
      </c>
      <c r="H316" t="s">
        <v>26</v>
      </c>
      <c r="I316" t="s">
        <v>33</v>
      </c>
      <c r="J316" t="s">
        <v>51</v>
      </c>
      <c r="K316" s="11">
        <v>0</v>
      </c>
      <c r="L316" s="1">
        <v>0</v>
      </c>
      <c r="M316" s="1">
        <v>0</v>
      </c>
      <c r="N316" s="1">
        <v>7142131.6052999999</v>
      </c>
      <c r="O316" s="1">
        <v>7269367.5592</v>
      </c>
      <c r="P316" s="1">
        <v>13250.033799999999</v>
      </c>
      <c r="Q316" s="1">
        <v>13250.033799999999</v>
      </c>
      <c r="R316" t="s">
        <v>34</v>
      </c>
      <c r="S316" t="s">
        <v>89</v>
      </c>
      <c r="U316" t="s">
        <v>53</v>
      </c>
      <c r="W316" t="s">
        <v>74</v>
      </c>
      <c r="Z316" s="9" t="s">
        <v>558</v>
      </c>
      <c r="AA316" t="str">
        <f t="shared" si="16"/>
        <v>2035</v>
      </c>
      <c r="AB316" t="str">
        <f t="shared" si="17"/>
        <v>2020</v>
      </c>
      <c r="AC316" t="str">
        <f t="shared" si="18"/>
        <v>35</v>
      </c>
      <c r="AD316" t="str">
        <f>VLOOKUP(AC316,OA_Lookup!$A$1:$B$229,2,FALSE)</f>
        <v>Military Traffic Management Command (MTMC)</v>
      </c>
      <c r="AE316" t="str">
        <f t="shared" si="19"/>
        <v>35-Military Traffic Management Command (MTMC)</v>
      </c>
      <c r="AF316" t="str">
        <f>VLOOKUP(D316,Month_Name!$A$1:$B$13,2,FALSE)</f>
        <v>May</v>
      </c>
    </row>
    <row r="317" spans="1:32" x14ac:dyDescent="0.25">
      <c r="A317" t="s">
        <v>25</v>
      </c>
      <c r="C317" t="s">
        <v>90</v>
      </c>
      <c r="D317" s="2">
        <v>43982</v>
      </c>
      <c r="G317" t="s">
        <v>82</v>
      </c>
      <c r="H317" t="s">
        <v>26</v>
      </c>
      <c r="I317" t="s">
        <v>33</v>
      </c>
      <c r="J317" t="s">
        <v>51</v>
      </c>
      <c r="K317" s="11">
        <v>0</v>
      </c>
      <c r="L317" s="1">
        <v>0</v>
      </c>
      <c r="M317" s="1">
        <v>0</v>
      </c>
      <c r="N317" s="1">
        <v>42554.214699999997</v>
      </c>
      <c r="O317" s="1">
        <v>4667551.6447000001</v>
      </c>
      <c r="P317" s="1">
        <v>2722424.0271999999</v>
      </c>
      <c r="Q317" s="1">
        <v>2209438.9344000001</v>
      </c>
      <c r="R317" t="s">
        <v>34</v>
      </c>
      <c r="S317" t="s">
        <v>89</v>
      </c>
      <c r="U317" t="s">
        <v>30</v>
      </c>
      <c r="W317" t="s">
        <v>74</v>
      </c>
      <c r="Z317" s="9" t="s">
        <v>559</v>
      </c>
      <c r="AA317" t="str">
        <f t="shared" si="16"/>
        <v>2035</v>
      </c>
      <c r="AB317" t="str">
        <f t="shared" si="17"/>
        <v>2020</v>
      </c>
      <c r="AC317" t="str">
        <f t="shared" si="18"/>
        <v>35</v>
      </c>
      <c r="AD317" t="str">
        <f>VLOOKUP(AC317,OA_Lookup!$A$1:$B$229,2,FALSE)</f>
        <v>Military Traffic Management Command (MTMC)</v>
      </c>
      <c r="AE317" t="str">
        <f t="shared" si="19"/>
        <v>35-Military Traffic Management Command (MTMC)</v>
      </c>
      <c r="AF317" t="str">
        <f>VLOOKUP(D317,Month_Name!$A$1:$B$13,2,FALSE)</f>
        <v>May</v>
      </c>
    </row>
    <row r="318" spans="1:32" x14ac:dyDescent="0.25">
      <c r="A318" t="s">
        <v>25</v>
      </c>
      <c r="C318" t="s">
        <v>90</v>
      </c>
      <c r="D318" s="2">
        <v>43982</v>
      </c>
      <c r="G318" t="s">
        <v>82</v>
      </c>
      <c r="H318" t="s">
        <v>26</v>
      </c>
      <c r="I318" t="s">
        <v>35</v>
      </c>
      <c r="J318" t="s">
        <v>51</v>
      </c>
      <c r="K318" s="11">
        <v>0</v>
      </c>
      <c r="L318" s="1">
        <v>0</v>
      </c>
      <c r="M318" s="1">
        <v>0</v>
      </c>
      <c r="N318" s="1">
        <v>0</v>
      </c>
      <c r="O318" s="1">
        <v>0</v>
      </c>
      <c r="P318" s="1">
        <v>238907.42670000001</v>
      </c>
      <c r="Q318" s="1">
        <v>238907.42670000001</v>
      </c>
      <c r="R318" t="s">
        <v>36</v>
      </c>
      <c r="S318" t="s">
        <v>29</v>
      </c>
      <c r="U318" t="s">
        <v>30</v>
      </c>
      <c r="W318" t="s">
        <v>74</v>
      </c>
      <c r="Z318" s="9" t="s">
        <v>563</v>
      </c>
      <c r="AA318" t="str">
        <f t="shared" si="16"/>
        <v>2020</v>
      </c>
      <c r="AB318" t="str">
        <f t="shared" si="17"/>
        <v>2020</v>
      </c>
      <c r="AC318" t="str">
        <f t="shared" si="18"/>
        <v>35</v>
      </c>
      <c r="AD318" t="str">
        <f>VLOOKUP(AC318,OA_Lookup!$A$1:$B$229,2,FALSE)</f>
        <v>Military Traffic Management Command (MTMC)</v>
      </c>
      <c r="AE318" t="str">
        <f t="shared" si="19"/>
        <v>35-Military Traffic Management Command (MTMC)</v>
      </c>
      <c r="AF318" t="str">
        <f>VLOOKUP(D318,Month_Name!$A$1:$B$13,2,FALSE)</f>
        <v>May</v>
      </c>
    </row>
    <row r="319" spans="1:32" x14ac:dyDescent="0.25">
      <c r="A319" t="s">
        <v>25</v>
      </c>
      <c r="C319" t="s">
        <v>90</v>
      </c>
      <c r="D319" s="2">
        <v>43982</v>
      </c>
      <c r="G319" t="s">
        <v>82</v>
      </c>
      <c r="H319" t="s">
        <v>37</v>
      </c>
      <c r="I319" t="s">
        <v>40</v>
      </c>
      <c r="J319" t="s">
        <v>51</v>
      </c>
      <c r="K319" s="11">
        <v>0</v>
      </c>
      <c r="L319" s="1">
        <v>0</v>
      </c>
      <c r="M319" s="1">
        <v>0</v>
      </c>
      <c r="N319" s="1">
        <v>35682.681600000004</v>
      </c>
      <c r="O319" s="1">
        <v>35682.681600000004</v>
      </c>
      <c r="P319" s="1">
        <v>35682.681600000004</v>
      </c>
      <c r="Q319" s="1">
        <v>34354.806900000003</v>
      </c>
      <c r="R319" t="s">
        <v>41</v>
      </c>
      <c r="S319" t="s">
        <v>29</v>
      </c>
      <c r="U319" t="s">
        <v>54</v>
      </c>
      <c r="W319" t="s">
        <v>74</v>
      </c>
      <c r="Z319" s="9" t="s">
        <v>564</v>
      </c>
      <c r="AA319" t="str">
        <f t="shared" si="16"/>
        <v>0100</v>
      </c>
      <c r="AB319" t="str">
        <f t="shared" si="17"/>
        <v>2020</v>
      </c>
      <c r="AC319" t="str">
        <f t="shared" si="18"/>
        <v>35</v>
      </c>
      <c r="AD319" t="str">
        <f>VLOOKUP(AC319,OA_Lookup!$A$1:$B$229,2,FALSE)</f>
        <v>Military Traffic Management Command (MTMC)</v>
      </c>
      <c r="AE319" t="str">
        <f t="shared" si="19"/>
        <v>35-Military Traffic Management Command (MTMC)</v>
      </c>
      <c r="AF319" t="str">
        <f>VLOOKUP(D319,Month_Name!$A$1:$B$13,2,FALSE)</f>
        <v>May</v>
      </c>
    </row>
    <row r="320" spans="1:32" x14ac:dyDescent="0.25">
      <c r="A320" t="s">
        <v>25</v>
      </c>
      <c r="C320" t="s">
        <v>90</v>
      </c>
      <c r="D320" s="2">
        <v>43982</v>
      </c>
      <c r="G320" t="s">
        <v>82</v>
      </c>
      <c r="H320" t="s">
        <v>37</v>
      </c>
      <c r="I320" t="s">
        <v>44</v>
      </c>
      <c r="J320" t="s">
        <v>51</v>
      </c>
      <c r="K320" s="11">
        <v>0</v>
      </c>
      <c r="L320" s="1">
        <v>0</v>
      </c>
      <c r="M320" s="1">
        <v>73241.762600000002</v>
      </c>
      <c r="N320" s="1">
        <v>-17643.986099999998</v>
      </c>
      <c r="O320" s="1">
        <v>-17643.986099999998</v>
      </c>
      <c r="P320" s="1">
        <v>-17643.986099999998</v>
      </c>
      <c r="Q320" s="1">
        <v>-17643.986099999998</v>
      </c>
      <c r="R320" t="s">
        <v>45</v>
      </c>
      <c r="S320" t="s">
        <v>29</v>
      </c>
      <c r="U320" t="s">
        <v>30</v>
      </c>
      <c r="W320" t="s">
        <v>74</v>
      </c>
      <c r="Z320" s="9" t="s">
        <v>565</v>
      </c>
      <c r="AA320" t="str">
        <f t="shared" si="16"/>
        <v>0100</v>
      </c>
      <c r="AB320" t="str">
        <f t="shared" si="17"/>
        <v>2020</v>
      </c>
      <c r="AC320" t="str">
        <f t="shared" si="18"/>
        <v>35</v>
      </c>
      <c r="AD320" t="str">
        <f>VLOOKUP(AC320,OA_Lookup!$A$1:$B$229,2,FALSE)</f>
        <v>Military Traffic Management Command (MTMC)</v>
      </c>
      <c r="AE320" t="str">
        <f t="shared" si="19"/>
        <v>35-Military Traffic Management Command (MTMC)</v>
      </c>
      <c r="AF320" t="str">
        <f>VLOOKUP(D320,Month_Name!$A$1:$B$13,2,FALSE)</f>
        <v>May</v>
      </c>
    </row>
    <row r="321" spans="1:32" x14ac:dyDescent="0.25">
      <c r="A321" t="s">
        <v>25</v>
      </c>
      <c r="C321" t="s">
        <v>90</v>
      </c>
      <c r="D321" s="2">
        <v>43982</v>
      </c>
      <c r="G321" t="s">
        <v>82</v>
      </c>
      <c r="H321" t="s">
        <v>37</v>
      </c>
      <c r="I321" t="s">
        <v>44</v>
      </c>
      <c r="J321" t="s">
        <v>51</v>
      </c>
      <c r="K321" s="11">
        <v>0</v>
      </c>
      <c r="L321" s="1">
        <v>0</v>
      </c>
      <c r="M321" s="1">
        <v>0</v>
      </c>
      <c r="N321" s="1">
        <v>113604.4942</v>
      </c>
      <c r="O321" s="1">
        <v>113604.4942</v>
      </c>
      <c r="P321" s="1">
        <v>113604.4942</v>
      </c>
      <c r="Q321" s="1">
        <v>102344.1874</v>
      </c>
      <c r="R321" t="s">
        <v>45</v>
      </c>
      <c r="S321" t="s">
        <v>29</v>
      </c>
      <c r="U321" t="s">
        <v>54</v>
      </c>
      <c r="W321" t="s">
        <v>74</v>
      </c>
      <c r="Z321" s="9" t="s">
        <v>566</v>
      </c>
      <c r="AA321" t="str">
        <f t="shared" si="16"/>
        <v>2020</v>
      </c>
      <c r="AB321" t="str">
        <f t="shared" si="17"/>
        <v>2020</v>
      </c>
      <c r="AC321" t="str">
        <f t="shared" si="18"/>
        <v>35</v>
      </c>
      <c r="AD321" t="str">
        <f>VLOOKUP(AC321,OA_Lookup!$A$1:$B$229,2,FALSE)</f>
        <v>Military Traffic Management Command (MTMC)</v>
      </c>
      <c r="AE321" t="str">
        <f t="shared" si="19"/>
        <v>35-Military Traffic Management Command (MTMC)</v>
      </c>
      <c r="AF321" t="str">
        <f>VLOOKUP(D321,Month_Name!$A$1:$B$13,2,FALSE)</f>
        <v>May</v>
      </c>
    </row>
    <row r="322" spans="1:32" x14ac:dyDescent="0.25">
      <c r="A322" t="s">
        <v>25</v>
      </c>
      <c r="C322" t="s">
        <v>91</v>
      </c>
      <c r="D322" s="2">
        <v>44012</v>
      </c>
      <c r="G322" t="s">
        <v>79</v>
      </c>
      <c r="H322" t="s">
        <v>58</v>
      </c>
      <c r="I322" t="s">
        <v>59</v>
      </c>
      <c r="J322" t="s">
        <v>51</v>
      </c>
      <c r="K322" s="11">
        <v>0</v>
      </c>
      <c r="L322" s="1">
        <v>0</v>
      </c>
      <c r="M322" s="1">
        <v>-136475.334</v>
      </c>
      <c r="N322" s="1">
        <v>0</v>
      </c>
      <c r="O322" s="1">
        <v>0</v>
      </c>
      <c r="P322" s="1">
        <v>0</v>
      </c>
      <c r="Q322" s="1">
        <v>0</v>
      </c>
      <c r="R322" t="s">
        <v>60</v>
      </c>
      <c r="S322" t="s">
        <v>52</v>
      </c>
      <c r="U322" t="s">
        <v>30</v>
      </c>
      <c r="W322" t="s">
        <v>74</v>
      </c>
      <c r="Z322" s="9" t="s">
        <v>567</v>
      </c>
      <c r="AA322" t="str">
        <f t="shared" si="16"/>
        <v>2065</v>
      </c>
      <c r="AB322" t="str">
        <f t="shared" si="17"/>
        <v>2020</v>
      </c>
      <c r="AC322" t="str">
        <f t="shared" si="18"/>
        <v>8</v>
      </c>
      <c r="AD322" t="str">
        <f>VLOOKUP(AC322,OA_Lookup!$A$1:$B$229,2,FALSE)</f>
        <v>Army Corps of Engineers (COE)</v>
      </c>
      <c r="AE322" t="str">
        <f t="shared" si="19"/>
        <v>8-Army Corps of Engineers (COE)</v>
      </c>
      <c r="AF322" t="str">
        <f>VLOOKUP(D322,Month_Name!$A$1:$B$13,2,FALSE)</f>
        <v>Jun</v>
      </c>
    </row>
    <row r="323" spans="1:32" x14ac:dyDescent="0.25">
      <c r="A323" t="s">
        <v>25</v>
      </c>
      <c r="C323" t="s">
        <v>91</v>
      </c>
      <c r="D323" s="2">
        <v>44012</v>
      </c>
      <c r="G323" t="s">
        <v>79</v>
      </c>
      <c r="H323" t="s">
        <v>26</v>
      </c>
      <c r="I323" t="s">
        <v>72</v>
      </c>
      <c r="J323" t="s">
        <v>51</v>
      </c>
      <c r="K323" s="1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6372.7385000000004</v>
      </c>
      <c r="Q323" s="1">
        <v>6372.7385000000004</v>
      </c>
      <c r="R323" t="s">
        <v>73</v>
      </c>
      <c r="S323" t="s">
        <v>29</v>
      </c>
      <c r="U323" t="s">
        <v>53</v>
      </c>
      <c r="W323" t="s">
        <v>74</v>
      </c>
      <c r="Z323" s="9" t="s">
        <v>568</v>
      </c>
      <c r="AA323" t="str">
        <f t="shared" ref="AA323:AA386" si="20">LEFT(Z323,4)</f>
        <v>2020</v>
      </c>
      <c r="AB323" t="str">
        <f t="shared" ref="AB323:AB386" si="21">"20"&amp;RIGHT(Z323,2)</f>
        <v>2020</v>
      </c>
      <c r="AC323" t="str">
        <f t="shared" ref="AC323:AC386" si="22">MID(G323,4,2)</f>
        <v>8</v>
      </c>
      <c r="AD323" t="str">
        <f>VLOOKUP(AC323,OA_Lookup!$A$1:$B$229,2,FALSE)</f>
        <v>Army Corps of Engineers (COE)</v>
      </c>
      <c r="AE323" t="str">
        <f t="shared" ref="AE323:AE386" si="23">AC323&amp;"-"&amp;AD323</f>
        <v>8-Army Corps of Engineers (COE)</v>
      </c>
      <c r="AF323" t="str">
        <f>VLOOKUP(D323,Month_Name!$A$1:$B$13,2,FALSE)</f>
        <v>Jun</v>
      </c>
    </row>
    <row r="324" spans="1:32" x14ac:dyDescent="0.25">
      <c r="A324" t="s">
        <v>25</v>
      </c>
      <c r="C324" t="s">
        <v>91</v>
      </c>
      <c r="D324" s="2">
        <v>44012</v>
      </c>
      <c r="G324" t="s">
        <v>79</v>
      </c>
      <c r="H324" t="s">
        <v>26</v>
      </c>
      <c r="I324" t="s">
        <v>31</v>
      </c>
      <c r="J324" t="s">
        <v>51</v>
      </c>
      <c r="K324" s="11">
        <v>0</v>
      </c>
      <c r="L324" s="1">
        <v>0</v>
      </c>
      <c r="M324" s="1">
        <v>0</v>
      </c>
      <c r="N324" s="1">
        <v>40574.116800000003</v>
      </c>
      <c r="O324" s="1">
        <v>60049.146999999997</v>
      </c>
      <c r="P324" s="1">
        <v>6196.8976000000002</v>
      </c>
      <c r="Q324" s="1">
        <v>6196.8976000000002</v>
      </c>
      <c r="R324" t="s">
        <v>32</v>
      </c>
      <c r="S324" t="s">
        <v>52</v>
      </c>
      <c r="U324" t="s">
        <v>53</v>
      </c>
      <c r="W324" t="s">
        <v>74</v>
      </c>
      <c r="Z324" s="9" t="s">
        <v>560</v>
      </c>
      <c r="AA324" t="str">
        <f t="shared" si="20"/>
        <v>2020</v>
      </c>
      <c r="AB324" t="str">
        <f t="shared" si="21"/>
        <v>2020</v>
      </c>
      <c r="AC324" t="str">
        <f t="shared" si="22"/>
        <v>8</v>
      </c>
      <c r="AD324" t="str">
        <f>VLOOKUP(AC324,OA_Lookup!$A$1:$B$229,2,FALSE)</f>
        <v>Army Corps of Engineers (COE)</v>
      </c>
      <c r="AE324" t="str">
        <f t="shared" si="23"/>
        <v>8-Army Corps of Engineers (COE)</v>
      </c>
      <c r="AF324" t="str">
        <f>VLOOKUP(D324,Month_Name!$A$1:$B$13,2,FALSE)</f>
        <v>Jun</v>
      </c>
    </row>
    <row r="325" spans="1:32" x14ac:dyDescent="0.25">
      <c r="A325" t="s">
        <v>25</v>
      </c>
      <c r="C325" t="s">
        <v>91</v>
      </c>
      <c r="D325" s="2">
        <v>44012</v>
      </c>
      <c r="G325" t="s">
        <v>79</v>
      </c>
      <c r="H325" t="s">
        <v>26</v>
      </c>
      <c r="I325" t="s">
        <v>31</v>
      </c>
      <c r="J325" t="s">
        <v>51</v>
      </c>
      <c r="K325" s="11">
        <v>0</v>
      </c>
      <c r="L325" s="1">
        <v>90500.585000000006</v>
      </c>
      <c r="M325" s="1">
        <v>136475.334</v>
      </c>
      <c r="N325" s="1">
        <v>0</v>
      </c>
      <c r="O325" s="1">
        <v>0</v>
      </c>
      <c r="P325" s="1">
        <v>63119.0838</v>
      </c>
      <c r="Q325" s="1">
        <v>63119.0838</v>
      </c>
      <c r="R325" t="s">
        <v>32</v>
      </c>
      <c r="S325" t="s">
        <v>52</v>
      </c>
      <c r="U325" t="s">
        <v>30</v>
      </c>
      <c r="W325" t="s">
        <v>74</v>
      </c>
      <c r="Z325" s="9" t="s">
        <v>561</v>
      </c>
      <c r="AA325" t="str">
        <f t="shared" si="20"/>
        <v>2020</v>
      </c>
      <c r="AB325" t="str">
        <f t="shared" si="21"/>
        <v>2020</v>
      </c>
      <c r="AC325" t="str">
        <f t="shared" si="22"/>
        <v>8</v>
      </c>
      <c r="AD325" t="str">
        <f>VLOOKUP(AC325,OA_Lookup!$A$1:$B$229,2,FALSE)</f>
        <v>Army Corps of Engineers (COE)</v>
      </c>
      <c r="AE325" t="str">
        <f t="shared" si="23"/>
        <v>8-Army Corps of Engineers (COE)</v>
      </c>
      <c r="AF325" t="str">
        <f>VLOOKUP(D325,Month_Name!$A$1:$B$13,2,FALSE)</f>
        <v>Jun</v>
      </c>
    </row>
    <row r="326" spans="1:32" x14ac:dyDescent="0.25">
      <c r="A326" t="s">
        <v>25</v>
      </c>
      <c r="C326" t="s">
        <v>91</v>
      </c>
      <c r="D326" s="2">
        <v>44012</v>
      </c>
      <c r="G326" t="s">
        <v>79</v>
      </c>
      <c r="H326" t="s">
        <v>26</v>
      </c>
      <c r="I326" t="s">
        <v>33</v>
      </c>
      <c r="J326" t="s">
        <v>51</v>
      </c>
      <c r="K326" s="11">
        <v>0</v>
      </c>
      <c r="L326" s="1">
        <v>0</v>
      </c>
      <c r="M326" s="1">
        <v>0</v>
      </c>
      <c r="N326" s="1">
        <v>9579.7268000000004</v>
      </c>
      <c r="O326" s="1">
        <v>9579.7268000000004</v>
      </c>
      <c r="P326" s="1">
        <v>9579.7268000000004</v>
      </c>
      <c r="Q326" s="1">
        <v>8708.8474000000006</v>
      </c>
      <c r="R326" t="s">
        <v>34</v>
      </c>
      <c r="S326" t="s">
        <v>29</v>
      </c>
      <c r="U326" t="s">
        <v>54</v>
      </c>
      <c r="W326" t="s">
        <v>74</v>
      </c>
      <c r="Z326" s="9" t="s">
        <v>562</v>
      </c>
      <c r="AA326" t="str">
        <f t="shared" si="20"/>
        <v>0725</v>
      </c>
      <c r="AB326" t="str">
        <f t="shared" si="21"/>
        <v>2020</v>
      </c>
      <c r="AC326" t="str">
        <f t="shared" si="22"/>
        <v>8</v>
      </c>
      <c r="AD326" t="str">
        <f>VLOOKUP(AC326,OA_Lookup!$A$1:$B$229,2,FALSE)</f>
        <v>Army Corps of Engineers (COE)</v>
      </c>
      <c r="AE326" t="str">
        <f t="shared" si="23"/>
        <v>8-Army Corps of Engineers (COE)</v>
      </c>
      <c r="AF326" t="str">
        <f>VLOOKUP(D326,Month_Name!$A$1:$B$13,2,FALSE)</f>
        <v>Jun</v>
      </c>
    </row>
    <row r="327" spans="1:32" x14ac:dyDescent="0.25">
      <c r="A327" t="s">
        <v>25</v>
      </c>
      <c r="C327" t="s">
        <v>91</v>
      </c>
      <c r="D327" s="2">
        <v>44012</v>
      </c>
      <c r="G327" t="s">
        <v>79</v>
      </c>
      <c r="H327" t="s">
        <v>26</v>
      </c>
      <c r="I327" t="s">
        <v>77</v>
      </c>
      <c r="J327" t="s">
        <v>51</v>
      </c>
      <c r="K327" s="11">
        <v>0</v>
      </c>
      <c r="L327" s="1">
        <v>0</v>
      </c>
      <c r="M327" s="1">
        <v>0</v>
      </c>
      <c r="N327" s="1">
        <v>-45491.777999999998</v>
      </c>
      <c r="O327" s="1">
        <v>-45491.777999999998</v>
      </c>
      <c r="P327" s="1">
        <v>72756.327399999995</v>
      </c>
      <c r="Q327" s="1">
        <v>72756.327399999995</v>
      </c>
      <c r="R327" t="s">
        <v>78</v>
      </c>
      <c r="S327" t="s">
        <v>52</v>
      </c>
      <c r="U327" t="s">
        <v>53</v>
      </c>
      <c r="W327" t="s">
        <v>74</v>
      </c>
      <c r="Z327" s="9" t="s">
        <v>555</v>
      </c>
      <c r="AA327" t="str">
        <f t="shared" si="20"/>
        <v>0500</v>
      </c>
      <c r="AB327" t="str">
        <f t="shared" si="21"/>
        <v>2017</v>
      </c>
      <c r="AC327" t="str">
        <f t="shared" si="22"/>
        <v>8</v>
      </c>
      <c r="AD327" t="str">
        <f>VLOOKUP(AC327,OA_Lookup!$A$1:$B$229,2,FALSE)</f>
        <v>Army Corps of Engineers (COE)</v>
      </c>
      <c r="AE327" t="str">
        <f t="shared" si="23"/>
        <v>8-Army Corps of Engineers (COE)</v>
      </c>
      <c r="AF327" t="str">
        <f>VLOOKUP(D327,Month_Name!$A$1:$B$13,2,FALSE)</f>
        <v>Jun</v>
      </c>
    </row>
    <row r="328" spans="1:32" x14ac:dyDescent="0.25">
      <c r="A328" t="s">
        <v>25</v>
      </c>
      <c r="C328" t="s">
        <v>91</v>
      </c>
      <c r="D328" s="2">
        <v>44012</v>
      </c>
      <c r="G328" t="s">
        <v>79</v>
      </c>
      <c r="H328" t="s">
        <v>26</v>
      </c>
      <c r="I328" t="s">
        <v>77</v>
      </c>
      <c r="J328" t="s">
        <v>51</v>
      </c>
      <c r="K328" s="11">
        <v>0</v>
      </c>
      <c r="L328" s="1">
        <v>116681.86139999999</v>
      </c>
      <c r="M328" s="1">
        <v>-68237.667000000001</v>
      </c>
      <c r="N328" s="1">
        <v>0</v>
      </c>
      <c r="O328" s="1">
        <v>0</v>
      </c>
      <c r="P328" s="1">
        <v>0</v>
      </c>
      <c r="Q328" s="1">
        <v>0</v>
      </c>
      <c r="R328" t="s">
        <v>78</v>
      </c>
      <c r="S328" t="s">
        <v>52</v>
      </c>
      <c r="U328" t="s">
        <v>30</v>
      </c>
      <c r="W328" t="s">
        <v>74</v>
      </c>
      <c r="Z328" s="9" t="s">
        <v>556</v>
      </c>
      <c r="AA328" t="str">
        <f t="shared" si="20"/>
        <v>0500</v>
      </c>
      <c r="AB328" t="str">
        <f t="shared" si="21"/>
        <v>2018</v>
      </c>
      <c r="AC328" t="str">
        <f t="shared" si="22"/>
        <v>8</v>
      </c>
      <c r="AD328" t="str">
        <f>VLOOKUP(AC328,OA_Lookup!$A$1:$B$229,2,FALSE)</f>
        <v>Army Corps of Engineers (COE)</v>
      </c>
      <c r="AE328" t="str">
        <f t="shared" si="23"/>
        <v>8-Army Corps of Engineers (COE)</v>
      </c>
      <c r="AF328" t="str">
        <f>VLOOKUP(D328,Month_Name!$A$1:$B$13,2,FALSE)</f>
        <v>Jun</v>
      </c>
    </row>
    <row r="329" spans="1:32" x14ac:dyDescent="0.25">
      <c r="A329" t="s">
        <v>25</v>
      </c>
      <c r="C329" t="s">
        <v>91</v>
      </c>
      <c r="D329" s="2">
        <v>44012</v>
      </c>
      <c r="G329" t="s">
        <v>79</v>
      </c>
      <c r="H329" t="s">
        <v>37</v>
      </c>
      <c r="I329" t="s">
        <v>75</v>
      </c>
      <c r="J329" t="s">
        <v>51</v>
      </c>
      <c r="K329" s="11">
        <v>0</v>
      </c>
      <c r="L329" s="1">
        <v>225.18430000000001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t="s">
        <v>76</v>
      </c>
      <c r="S329" t="s">
        <v>29</v>
      </c>
      <c r="U329" t="s">
        <v>30</v>
      </c>
      <c r="W329" t="s">
        <v>74</v>
      </c>
      <c r="Z329" s="9" t="s">
        <v>557</v>
      </c>
      <c r="AA329" t="str">
        <f t="shared" si="20"/>
        <v>2035</v>
      </c>
      <c r="AB329" t="str">
        <f t="shared" si="21"/>
        <v>2019</v>
      </c>
      <c r="AC329" t="str">
        <f t="shared" si="22"/>
        <v>8</v>
      </c>
      <c r="AD329" t="str">
        <f>VLOOKUP(AC329,OA_Lookup!$A$1:$B$229,2,FALSE)</f>
        <v>Army Corps of Engineers (COE)</v>
      </c>
      <c r="AE329" t="str">
        <f t="shared" si="23"/>
        <v>8-Army Corps of Engineers (COE)</v>
      </c>
      <c r="AF329" t="str">
        <f>VLOOKUP(D329,Month_Name!$A$1:$B$13,2,FALSE)</f>
        <v>Jun</v>
      </c>
    </row>
    <row r="330" spans="1:32" x14ac:dyDescent="0.25">
      <c r="A330" t="s">
        <v>25</v>
      </c>
      <c r="C330" t="s">
        <v>91</v>
      </c>
      <c r="D330" s="2">
        <v>44012</v>
      </c>
      <c r="G330" t="s">
        <v>79</v>
      </c>
      <c r="H330" t="s">
        <v>37</v>
      </c>
      <c r="I330" t="s">
        <v>56</v>
      </c>
      <c r="J330" t="s">
        <v>51</v>
      </c>
      <c r="K330" s="11">
        <v>0</v>
      </c>
      <c r="L330" s="1">
        <v>117823.705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  <c r="R330" t="s">
        <v>57</v>
      </c>
      <c r="S330" t="s">
        <v>29</v>
      </c>
      <c r="U330" t="s">
        <v>30</v>
      </c>
      <c r="W330" t="s">
        <v>74</v>
      </c>
      <c r="Z330" s="9" t="s">
        <v>558</v>
      </c>
      <c r="AA330" t="str">
        <f t="shared" si="20"/>
        <v>2035</v>
      </c>
      <c r="AB330" t="str">
        <f t="shared" si="21"/>
        <v>2020</v>
      </c>
      <c r="AC330" t="str">
        <f t="shared" si="22"/>
        <v>8</v>
      </c>
      <c r="AD330" t="str">
        <f>VLOOKUP(AC330,OA_Lookup!$A$1:$B$229,2,FALSE)</f>
        <v>Army Corps of Engineers (COE)</v>
      </c>
      <c r="AE330" t="str">
        <f t="shared" si="23"/>
        <v>8-Army Corps of Engineers (COE)</v>
      </c>
      <c r="AF330" t="str">
        <f>VLOOKUP(D330,Month_Name!$A$1:$B$13,2,FALSE)</f>
        <v>Jun</v>
      </c>
    </row>
    <row r="331" spans="1:32" x14ac:dyDescent="0.25">
      <c r="A331" t="s">
        <v>25</v>
      </c>
      <c r="C331" t="s">
        <v>91</v>
      </c>
      <c r="D331" s="2">
        <v>44012</v>
      </c>
      <c r="G331" t="s">
        <v>79</v>
      </c>
      <c r="H331" t="s">
        <v>37</v>
      </c>
      <c r="I331" t="s">
        <v>56</v>
      </c>
      <c r="J331" t="s">
        <v>51</v>
      </c>
      <c r="K331" s="11">
        <v>0</v>
      </c>
      <c r="L331" s="1">
        <v>0</v>
      </c>
      <c r="M331" s="1">
        <v>0</v>
      </c>
      <c r="N331" s="1">
        <v>74277.610400000005</v>
      </c>
      <c r="O331" s="1">
        <v>74277.610400000005</v>
      </c>
      <c r="P331" s="1">
        <v>74277.610400000005</v>
      </c>
      <c r="Q331" s="1">
        <v>67673.478000000003</v>
      </c>
      <c r="R331" t="s">
        <v>57</v>
      </c>
      <c r="S331" t="s">
        <v>29</v>
      </c>
      <c r="U331" t="s">
        <v>54</v>
      </c>
      <c r="W331" t="s">
        <v>74</v>
      </c>
      <c r="Z331" s="9" t="s">
        <v>559</v>
      </c>
      <c r="AA331" t="str">
        <f t="shared" si="20"/>
        <v>2035</v>
      </c>
      <c r="AB331" t="str">
        <f t="shared" si="21"/>
        <v>2020</v>
      </c>
      <c r="AC331" t="str">
        <f t="shared" si="22"/>
        <v>8</v>
      </c>
      <c r="AD331" t="str">
        <f>VLOOKUP(AC331,OA_Lookup!$A$1:$B$229,2,FALSE)</f>
        <v>Army Corps of Engineers (COE)</v>
      </c>
      <c r="AE331" t="str">
        <f t="shared" si="23"/>
        <v>8-Army Corps of Engineers (COE)</v>
      </c>
      <c r="AF331" t="str">
        <f>VLOOKUP(D331,Month_Name!$A$1:$B$13,2,FALSE)</f>
        <v>Jun</v>
      </c>
    </row>
    <row r="332" spans="1:32" x14ac:dyDescent="0.25">
      <c r="A332" t="s">
        <v>25</v>
      </c>
      <c r="C332" t="s">
        <v>91</v>
      </c>
      <c r="D332" s="2">
        <v>44012</v>
      </c>
      <c r="G332" t="s">
        <v>79</v>
      </c>
      <c r="H332" t="s">
        <v>37</v>
      </c>
      <c r="I332" t="s">
        <v>44</v>
      </c>
      <c r="J332" t="s">
        <v>51</v>
      </c>
      <c r="K332" s="11">
        <v>0</v>
      </c>
      <c r="L332" s="1">
        <v>5227308.5707</v>
      </c>
      <c r="M332" s="1">
        <v>0</v>
      </c>
      <c r="N332" s="1">
        <v>-6089.2260999999999</v>
      </c>
      <c r="O332" s="1">
        <v>-6089.2260999999999</v>
      </c>
      <c r="P332" s="1">
        <v>-6089.2260999999999</v>
      </c>
      <c r="Q332" s="1">
        <v>-6089.2260999999999</v>
      </c>
      <c r="R332" t="s">
        <v>45</v>
      </c>
      <c r="S332" t="s">
        <v>29</v>
      </c>
      <c r="U332" t="s">
        <v>30</v>
      </c>
      <c r="W332" t="s">
        <v>74</v>
      </c>
      <c r="Z332" s="9" t="s">
        <v>563</v>
      </c>
      <c r="AA332" t="str">
        <f t="shared" si="20"/>
        <v>2020</v>
      </c>
      <c r="AB332" t="str">
        <f t="shared" si="21"/>
        <v>2020</v>
      </c>
      <c r="AC332" t="str">
        <f t="shared" si="22"/>
        <v>8</v>
      </c>
      <c r="AD332" t="str">
        <f>VLOOKUP(AC332,OA_Lookup!$A$1:$B$229,2,FALSE)</f>
        <v>Army Corps of Engineers (COE)</v>
      </c>
      <c r="AE332" t="str">
        <f t="shared" si="23"/>
        <v>8-Army Corps of Engineers (COE)</v>
      </c>
      <c r="AF332" t="str">
        <f>VLOOKUP(D332,Month_Name!$A$1:$B$13,2,FALSE)</f>
        <v>Jun</v>
      </c>
    </row>
    <row r="333" spans="1:32" x14ac:dyDescent="0.25">
      <c r="A333" t="s">
        <v>25</v>
      </c>
      <c r="C333" t="s">
        <v>91</v>
      </c>
      <c r="D333" s="2">
        <v>44012</v>
      </c>
      <c r="G333" t="s">
        <v>79</v>
      </c>
      <c r="H333" t="s">
        <v>37</v>
      </c>
      <c r="I333" t="s">
        <v>44</v>
      </c>
      <c r="J333" t="s">
        <v>51</v>
      </c>
      <c r="K333" s="11">
        <v>0</v>
      </c>
      <c r="L333" s="1">
        <v>0</v>
      </c>
      <c r="M333" s="1">
        <v>0</v>
      </c>
      <c r="N333" s="1">
        <v>2828730.0858999998</v>
      </c>
      <c r="O333" s="1">
        <v>2828730.0858999998</v>
      </c>
      <c r="P333" s="1">
        <v>2838427.4166000001</v>
      </c>
      <c r="Q333" s="1">
        <v>2570980.1847000001</v>
      </c>
      <c r="R333" t="s">
        <v>45</v>
      </c>
      <c r="S333" t="s">
        <v>29</v>
      </c>
      <c r="U333" t="s">
        <v>54</v>
      </c>
      <c r="W333" t="s">
        <v>74</v>
      </c>
      <c r="Z333" s="9" t="s">
        <v>564</v>
      </c>
      <c r="AA333" t="str">
        <f t="shared" si="20"/>
        <v>0100</v>
      </c>
      <c r="AB333" t="str">
        <f t="shared" si="21"/>
        <v>2020</v>
      </c>
      <c r="AC333" t="str">
        <f t="shared" si="22"/>
        <v>8</v>
      </c>
      <c r="AD333" t="str">
        <f>VLOOKUP(AC333,OA_Lookup!$A$1:$B$229,2,FALSE)</f>
        <v>Army Corps of Engineers (COE)</v>
      </c>
      <c r="AE333" t="str">
        <f t="shared" si="23"/>
        <v>8-Army Corps of Engineers (COE)</v>
      </c>
      <c r="AF333" t="str">
        <f>VLOOKUP(D333,Month_Name!$A$1:$B$13,2,FALSE)</f>
        <v>Jun</v>
      </c>
    </row>
    <row r="334" spans="1:32" x14ac:dyDescent="0.25">
      <c r="A334" t="s">
        <v>25</v>
      </c>
      <c r="C334" t="s">
        <v>91</v>
      </c>
      <c r="D334" s="2">
        <v>44012</v>
      </c>
      <c r="G334" t="s">
        <v>80</v>
      </c>
      <c r="H334" t="s">
        <v>58</v>
      </c>
      <c r="I334" t="s">
        <v>59</v>
      </c>
      <c r="J334" t="s">
        <v>51</v>
      </c>
      <c r="K334" s="11">
        <v>0</v>
      </c>
      <c r="L334" s="1">
        <v>0</v>
      </c>
      <c r="M334" s="1">
        <v>-532442.59349999996</v>
      </c>
      <c r="N334" s="1">
        <v>0</v>
      </c>
      <c r="O334" s="1">
        <v>0</v>
      </c>
      <c r="P334" s="1">
        <v>0</v>
      </c>
      <c r="Q334" s="1">
        <v>0</v>
      </c>
      <c r="R334" t="s">
        <v>60</v>
      </c>
      <c r="S334" t="s">
        <v>52</v>
      </c>
      <c r="U334" t="s">
        <v>30</v>
      </c>
      <c r="W334" t="s">
        <v>74</v>
      </c>
      <c r="Z334" s="9" t="s">
        <v>565</v>
      </c>
      <c r="AA334" t="str">
        <f t="shared" si="20"/>
        <v>0100</v>
      </c>
      <c r="AB334" t="str">
        <f t="shared" si="21"/>
        <v>2020</v>
      </c>
      <c r="AC334" t="str">
        <f t="shared" si="22"/>
        <v>10</v>
      </c>
      <c r="AD334" t="str">
        <f>VLOOKUP(AC334,OA_Lookup!$A$1:$B$229,2,FALSE)</f>
        <v>DSWA</v>
      </c>
      <c r="AE334" t="str">
        <f t="shared" si="23"/>
        <v>10-DSWA</v>
      </c>
      <c r="AF334" t="str">
        <f>VLOOKUP(D334,Month_Name!$A$1:$B$13,2,FALSE)</f>
        <v>Jun</v>
      </c>
    </row>
    <row r="335" spans="1:32" x14ac:dyDescent="0.25">
      <c r="A335" t="s">
        <v>25</v>
      </c>
      <c r="C335" t="s">
        <v>91</v>
      </c>
      <c r="D335" s="2">
        <v>44012</v>
      </c>
      <c r="G335" t="s">
        <v>80</v>
      </c>
      <c r="H335" t="s">
        <v>26</v>
      </c>
      <c r="I335" t="s">
        <v>33</v>
      </c>
      <c r="J335" t="s">
        <v>51</v>
      </c>
      <c r="K335" s="11">
        <v>0</v>
      </c>
      <c r="L335" s="1">
        <v>0</v>
      </c>
      <c r="M335" s="1">
        <v>0</v>
      </c>
      <c r="N335" s="1">
        <v>771400.54639999999</v>
      </c>
      <c r="O335" s="1">
        <v>771400.54639999999</v>
      </c>
      <c r="P335" s="1">
        <v>825835.29520000005</v>
      </c>
      <c r="Q335" s="1">
        <v>764094.4</v>
      </c>
      <c r="R335" t="s">
        <v>34</v>
      </c>
      <c r="S335" t="s">
        <v>29</v>
      </c>
      <c r="U335" t="s">
        <v>53</v>
      </c>
      <c r="W335" t="s">
        <v>74</v>
      </c>
      <c r="Z335" s="9" t="s">
        <v>566</v>
      </c>
      <c r="AA335" t="str">
        <f t="shared" si="20"/>
        <v>2020</v>
      </c>
      <c r="AB335" t="str">
        <f t="shared" si="21"/>
        <v>2020</v>
      </c>
      <c r="AC335" t="str">
        <f t="shared" si="22"/>
        <v>10</v>
      </c>
      <c r="AD335" t="str">
        <f>VLOOKUP(AC335,OA_Lookup!$A$1:$B$229,2,FALSE)</f>
        <v>DSWA</v>
      </c>
      <c r="AE335" t="str">
        <f t="shared" si="23"/>
        <v>10-DSWA</v>
      </c>
      <c r="AF335" t="str">
        <f>VLOOKUP(D335,Month_Name!$A$1:$B$13,2,FALSE)</f>
        <v>Jun</v>
      </c>
    </row>
    <row r="336" spans="1:32" x14ac:dyDescent="0.25">
      <c r="A336" t="s">
        <v>25</v>
      </c>
      <c r="C336" t="s">
        <v>91</v>
      </c>
      <c r="D336" s="2">
        <v>44012</v>
      </c>
      <c r="G336" t="s">
        <v>80</v>
      </c>
      <c r="H336" t="s">
        <v>26</v>
      </c>
      <c r="I336" t="s">
        <v>33</v>
      </c>
      <c r="J336" t="s">
        <v>51</v>
      </c>
      <c r="K336" s="11">
        <v>0</v>
      </c>
      <c r="L336" s="1">
        <v>10460569.740599999</v>
      </c>
      <c r="M336" s="1">
        <v>20044734.009199999</v>
      </c>
      <c r="N336" s="1">
        <v>853556.18779999996</v>
      </c>
      <c r="O336" s="1">
        <v>1070154.8104999999</v>
      </c>
      <c r="P336" s="1">
        <v>3132508.5378</v>
      </c>
      <c r="Q336" s="1">
        <v>3436574.5887000002</v>
      </c>
      <c r="R336" t="s">
        <v>34</v>
      </c>
      <c r="S336" t="s">
        <v>29</v>
      </c>
      <c r="U336" t="s">
        <v>30</v>
      </c>
      <c r="W336" t="s">
        <v>74</v>
      </c>
      <c r="Z336" s="9" t="s">
        <v>567</v>
      </c>
      <c r="AA336" t="str">
        <f t="shared" si="20"/>
        <v>2065</v>
      </c>
      <c r="AB336" t="str">
        <f t="shared" si="21"/>
        <v>2020</v>
      </c>
      <c r="AC336" t="str">
        <f t="shared" si="22"/>
        <v>10</v>
      </c>
      <c r="AD336" t="str">
        <f>VLOOKUP(AC336,OA_Lookup!$A$1:$B$229,2,FALSE)</f>
        <v>DSWA</v>
      </c>
      <c r="AE336" t="str">
        <f t="shared" si="23"/>
        <v>10-DSWA</v>
      </c>
      <c r="AF336" t="str">
        <f>VLOOKUP(D336,Month_Name!$A$1:$B$13,2,FALSE)</f>
        <v>Jun</v>
      </c>
    </row>
    <row r="337" spans="1:32" x14ac:dyDescent="0.25">
      <c r="A337" t="s">
        <v>25</v>
      </c>
      <c r="C337" t="s">
        <v>91</v>
      </c>
      <c r="D337" s="2">
        <v>44012</v>
      </c>
      <c r="G337" t="s">
        <v>80</v>
      </c>
      <c r="H337" t="s">
        <v>26</v>
      </c>
      <c r="I337" t="s">
        <v>33</v>
      </c>
      <c r="J337" t="s">
        <v>51</v>
      </c>
      <c r="K337" s="11">
        <v>0</v>
      </c>
      <c r="L337" s="1">
        <v>11914618.133400001</v>
      </c>
      <c r="M337" s="1">
        <v>0</v>
      </c>
      <c r="N337" s="1">
        <v>0</v>
      </c>
      <c r="O337" s="1">
        <v>482793.70860000001</v>
      </c>
      <c r="P337" s="1">
        <v>0</v>
      </c>
      <c r="Q337" s="1">
        <v>0</v>
      </c>
      <c r="R337" t="s">
        <v>34</v>
      </c>
      <c r="S337" t="s">
        <v>61</v>
      </c>
      <c r="U337" t="s">
        <v>30</v>
      </c>
      <c r="W337" t="s">
        <v>74</v>
      </c>
      <c r="Z337" s="9" t="s">
        <v>568</v>
      </c>
      <c r="AA337" t="str">
        <f t="shared" si="20"/>
        <v>2020</v>
      </c>
      <c r="AB337" t="str">
        <f t="shared" si="21"/>
        <v>2020</v>
      </c>
      <c r="AC337" t="str">
        <f t="shared" si="22"/>
        <v>10</v>
      </c>
      <c r="AD337" t="str">
        <f>VLOOKUP(AC337,OA_Lookup!$A$1:$B$229,2,FALSE)</f>
        <v>DSWA</v>
      </c>
      <c r="AE337" t="str">
        <f t="shared" si="23"/>
        <v>10-DSWA</v>
      </c>
      <c r="AF337" t="str">
        <f>VLOOKUP(D337,Month_Name!$A$1:$B$13,2,FALSE)</f>
        <v>Jun</v>
      </c>
    </row>
    <row r="338" spans="1:32" x14ac:dyDescent="0.25">
      <c r="A338" t="s">
        <v>25</v>
      </c>
      <c r="C338" t="s">
        <v>91</v>
      </c>
      <c r="D338" s="2">
        <v>44012</v>
      </c>
      <c r="G338" t="s">
        <v>80</v>
      </c>
      <c r="H338" t="s">
        <v>26</v>
      </c>
      <c r="I338" t="s">
        <v>33</v>
      </c>
      <c r="J338" t="s">
        <v>51</v>
      </c>
      <c r="K338" s="11">
        <v>0</v>
      </c>
      <c r="L338" s="1">
        <v>-6.0277000000000003</v>
      </c>
      <c r="M338" s="1">
        <v>-6.0277000000000003</v>
      </c>
      <c r="N338" s="1">
        <v>0</v>
      </c>
      <c r="O338" s="1">
        <v>0</v>
      </c>
      <c r="P338" s="1">
        <v>220368.4278</v>
      </c>
      <c r="Q338" s="1">
        <v>301598.5465</v>
      </c>
      <c r="R338" t="s">
        <v>34</v>
      </c>
      <c r="S338" t="s">
        <v>89</v>
      </c>
      <c r="U338" t="s">
        <v>30</v>
      </c>
      <c r="W338" t="s">
        <v>74</v>
      </c>
      <c r="Z338" s="9" t="s">
        <v>560</v>
      </c>
      <c r="AA338" t="str">
        <f t="shared" si="20"/>
        <v>2020</v>
      </c>
      <c r="AB338" t="str">
        <f t="shared" si="21"/>
        <v>2020</v>
      </c>
      <c r="AC338" t="str">
        <f t="shared" si="22"/>
        <v>10</v>
      </c>
      <c r="AD338" t="str">
        <f>VLOOKUP(AC338,OA_Lookup!$A$1:$B$229,2,FALSE)</f>
        <v>DSWA</v>
      </c>
      <c r="AE338" t="str">
        <f t="shared" si="23"/>
        <v>10-DSWA</v>
      </c>
      <c r="AF338" t="str">
        <f>VLOOKUP(D338,Month_Name!$A$1:$B$13,2,FALSE)</f>
        <v>Jun</v>
      </c>
    </row>
    <row r="339" spans="1:32" x14ac:dyDescent="0.25">
      <c r="A339" t="s">
        <v>25</v>
      </c>
      <c r="C339" t="s">
        <v>91</v>
      </c>
      <c r="D339" s="2">
        <v>44012</v>
      </c>
      <c r="G339" t="s">
        <v>80</v>
      </c>
      <c r="H339" t="s">
        <v>26</v>
      </c>
      <c r="I339" t="s">
        <v>33</v>
      </c>
      <c r="J339" t="s">
        <v>51</v>
      </c>
      <c r="K339" s="11">
        <v>0</v>
      </c>
      <c r="L339" s="1">
        <v>0</v>
      </c>
      <c r="M339" s="1">
        <v>0</v>
      </c>
      <c r="N339" s="1">
        <v>477826.42340000003</v>
      </c>
      <c r="O339" s="1">
        <v>8836908.3392999992</v>
      </c>
      <c r="P339" s="1">
        <v>755694.1764</v>
      </c>
      <c r="Q339" s="1">
        <v>474655.1385</v>
      </c>
      <c r="R339" t="s">
        <v>34</v>
      </c>
      <c r="S339" t="s">
        <v>52</v>
      </c>
      <c r="U339" t="s">
        <v>53</v>
      </c>
      <c r="W339" t="s">
        <v>74</v>
      </c>
      <c r="Z339" s="9" t="s">
        <v>561</v>
      </c>
      <c r="AA339" t="str">
        <f t="shared" si="20"/>
        <v>2020</v>
      </c>
      <c r="AB339" t="str">
        <f t="shared" si="21"/>
        <v>2020</v>
      </c>
      <c r="AC339" t="str">
        <f t="shared" si="22"/>
        <v>10</v>
      </c>
      <c r="AD339" t="str">
        <f>VLOOKUP(AC339,OA_Lookup!$A$1:$B$229,2,FALSE)</f>
        <v>DSWA</v>
      </c>
      <c r="AE339" t="str">
        <f t="shared" si="23"/>
        <v>10-DSWA</v>
      </c>
      <c r="AF339" t="str">
        <f>VLOOKUP(D339,Month_Name!$A$1:$B$13,2,FALSE)</f>
        <v>Jun</v>
      </c>
    </row>
    <row r="340" spans="1:32" x14ac:dyDescent="0.25">
      <c r="A340" t="s">
        <v>25</v>
      </c>
      <c r="C340" t="s">
        <v>91</v>
      </c>
      <c r="D340" s="2">
        <v>44012</v>
      </c>
      <c r="G340" t="s">
        <v>80</v>
      </c>
      <c r="H340" t="s">
        <v>26</v>
      </c>
      <c r="I340" t="s">
        <v>33</v>
      </c>
      <c r="J340" t="s">
        <v>51</v>
      </c>
      <c r="K340" s="11">
        <v>0</v>
      </c>
      <c r="L340" s="1">
        <v>45700025.712200001</v>
      </c>
      <c r="M340" s="1">
        <v>486950.81550000003</v>
      </c>
      <c r="N340" s="1">
        <v>22298776.9571</v>
      </c>
      <c r="O340" s="1">
        <v>33722886.757299997</v>
      </c>
      <c r="P340" s="1">
        <v>5884439.5405999999</v>
      </c>
      <c r="Q340" s="1">
        <v>5726908.4584999997</v>
      </c>
      <c r="R340" t="s">
        <v>34</v>
      </c>
      <c r="S340" t="s">
        <v>52</v>
      </c>
      <c r="U340" t="s">
        <v>30</v>
      </c>
      <c r="W340" t="s">
        <v>74</v>
      </c>
      <c r="Z340" s="9" t="s">
        <v>562</v>
      </c>
      <c r="AA340" t="str">
        <f t="shared" si="20"/>
        <v>0725</v>
      </c>
      <c r="AB340" t="str">
        <f t="shared" si="21"/>
        <v>2020</v>
      </c>
      <c r="AC340" t="str">
        <f t="shared" si="22"/>
        <v>10</v>
      </c>
      <c r="AD340" t="str">
        <f>VLOOKUP(AC340,OA_Lookup!$A$1:$B$229,2,FALSE)</f>
        <v>DSWA</v>
      </c>
      <c r="AE340" t="str">
        <f t="shared" si="23"/>
        <v>10-DSWA</v>
      </c>
      <c r="AF340" t="str">
        <f>VLOOKUP(D340,Month_Name!$A$1:$B$13,2,FALSE)</f>
        <v>Jun</v>
      </c>
    </row>
    <row r="341" spans="1:32" x14ac:dyDescent="0.25">
      <c r="A341" t="s">
        <v>25</v>
      </c>
      <c r="C341" t="s">
        <v>91</v>
      </c>
      <c r="D341" s="2">
        <v>44012</v>
      </c>
      <c r="G341" t="s">
        <v>80</v>
      </c>
      <c r="H341" t="s">
        <v>26</v>
      </c>
      <c r="I341" t="s">
        <v>33</v>
      </c>
      <c r="J341" t="s">
        <v>51</v>
      </c>
      <c r="K341" s="11">
        <v>0</v>
      </c>
      <c r="L341" s="1">
        <v>0</v>
      </c>
      <c r="M341" s="1">
        <v>0</v>
      </c>
      <c r="N341" s="1">
        <v>19729.071400000001</v>
      </c>
      <c r="O341" s="1">
        <v>19729.071400000001</v>
      </c>
      <c r="P341" s="1">
        <v>19729.071400000001</v>
      </c>
      <c r="Q341" s="1">
        <v>18563.003400000001</v>
      </c>
      <c r="R341" t="s">
        <v>34</v>
      </c>
      <c r="S341" t="s">
        <v>52</v>
      </c>
      <c r="U341" t="s">
        <v>54</v>
      </c>
      <c r="W341" t="s">
        <v>74</v>
      </c>
      <c r="Z341" s="9" t="s">
        <v>555</v>
      </c>
      <c r="AA341" t="str">
        <f t="shared" si="20"/>
        <v>0500</v>
      </c>
      <c r="AB341" t="str">
        <f t="shared" si="21"/>
        <v>2017</v>
      </c>
      <c r="AC341" t="str">
        <f t="shared" si="22"/>
        <v>10</v>
      </c>
      <c r="AD341" t="str">
        <f>VLOOKUP(AC341,OA_Lookup!$A$1:$B$229,2,FALSE)</f>
        <v>DSWA</v>
      </c>
      <c r="AE341" t="str">
        <f t="shared" si="23"/>
        <v>10-DSWA</v>
      </c>
      <c r="AF341" t="str">
        <f>VLOOKUP(D341,Month_Name!$A$1:$B$13,2,FALSE)</f>
        <v>Jun</v>
      </c>
    </row>
    <row r="342" spans="1:32" x14ac:dyDescent="0.25">
      <c r="A342" t="s">
        <v>25</v>
      </c>
      <c r="C342" t="s">
        <v>91</v>
      </c>
      <c r="D342" s="2">
        <v>44012</v>
      </c>
      <c r="G342" t="s">
        <v>80</v>
      </c>
      <c r="H342" t="s">
        <v>26</v>
      </c>
      <c r="I342" t="s">
        <v>77</v>
      </c>
      <c r="J342" t="s">
        <v>51</v>
      </c>
      <c r="K342" s="11">
        <v>0</v>
      </c>
      <c r="L342" s="1">
        <v>0</v>
      </c>
      <c r="M342" s="1">
        <v>0</v>
      </c>
      <c r="N342" s="1">
        <v>0</v>
      </c>
      <c r="O342" s="1">
        <v>0</v>
      </c>
      <c r="P342" s="1">
        <v>1363.4644000000001</v>
      </c>
      <c r="Q342" s="1">
        <v>1363.4644000000001</v>
      </c>
      <c r="R342" t="s">
        <v>78</v>
      </c>
      <c r="S342" t="s">
        <v>52</v>
      </c>
      <c r="U342" t="s">
        <v>53</v>
      </c>
      <c r="W342" t="s">
        <v>74</v>
      </c>
      <c r="Z342" s="9" t="s">
        <v>556</v>
      </c>
      <c r="AA342" t="str">
        <f t="shared" si="20"/>
        <v>0500</v>
      </c>
      <c r="AB342" t="str">
        <f t="shared" si="21"/>
        <v>2018</v>
      </c>
      <c r="AC342" t="str">
        <f t="shared" si="22"/>
        <v>10</v>
      </c>
      <c r="AD342" t="str">
        <f>VLOOKUP(AC342,OA_Lookup!$A$1:$B$229,2,FALSE)</f>
        <v>DSWA</v>
      </c>
      <c r="AE342" t="str">
        <f t="shared" si="23"/>
        <v>10-DSWA</v>
      </c>
      <c r="AF342" t="str">
        <f>VLOOKUP(D342,Month_Name!$A$1:$B$13,2,FALSE)</f>
        <v>Jun</v>
      </c>
    </row>
    <row r="343" spans="1:32" x14ac:dyDescent="0.25">
      <c r="A343" t="s">
        <v>25</v>
      </c>
      <c r="C343" t="s">
        <v>91</v>
      </c>
      <c r="D343" s="2">
        <v>44012</v>
      </c>
      <c r="G343" t="s">
        <v>80</v>
      </c>
      <c r="H343" t="s">
        <v>26</v>
      </c>
      <c r="I343" t="s">
        <v>77</v>
      </c>
      <c r="J343" t="s">
        <v>51</v>
      </c>
      <c r="K343" s="11">
        <v>0</v>
      </c>
      <c r="L343" s="1">
        <v>166260.3174</v>
      </c>
      <c r="M343" s="1">
        <v>45491.777999999998</v>
      </c>
      <c r="N343" s="1">
        <v>0</v>
      </c>
      <c r="O343" s="1">
        <v>0</v>
      </c>
      <c r="P343" s="1">
        <v>83.113500000000002</v>
      </c>
      <c r="Q343" s="1">
        <v>83.113500000000002</v>
      </c>
      <c r="R343" t="s">
        <v>78</v>
      </c>
      <c r="S343" t="s">
        <v>52</v>
      </c>
      <c r="U343" t="s">
        <v>30</v>
      </c>
      <c r="W343" t="s">
        <v>74</v>
      </c>
      <c r="Z343" s="9" t="s">
        <v>557</v>
      </c>
      <c r="AA343" t="str">
        <f t="shared" si="20"/>
        <v>2035</v>
      </c>
      <c r="AB343" t="str">
        <f t="shared" si="21"/>
        <v>2019</v>
      </c>
      <c r="AC343" t="str">
        <f t="shared" si="22"/>
        <v>10</v>
      </c>
      <c r="AD343" t="str">
        <f>VLOOKUP(AC343,OA_Lookup!$A$1:$B$229,2,FALSE)</f>
        <v>DSWA</v>
      </c>
      <c r="AE343" t="str">
        <f t="shared" si="23"/>
        <v>10-DSWA</v>
      </c>
      <c r="AF343" t="str">
        <f>VLOOKUP(D343,Month_Name!$A$1:$B$13,2,FALSE)</f>
        <v>Jun</v>
      </c>
    </row>
    <row r="344" spans="1:32" x14ac:dyDescent="0.25">
      <c r="A344" t="s">
        <v>25</v>
      </c>
      <c r="C344" t="s">
        <v>91</v>
      </c>
      <c r="D344" s="2">
        <v>44012</v>
      </c>
      <c r="G344" t="s">
        <v>80</v>
      </c>
      <c r="H344" t="s">
        <v>37</v>
      </c>
      <c r="I344" t="s">
        <v>44</v>
      </c>
      <c r="J344" t="s">
        <v>51</v>
      </c>
      <c r="K344" s="11">
        <v>0</v>
      </c>
      <c r="L344" s="1">
        <v>4973161.1710000001</v>
      </c>
      <c r="M344" s="1">
        <v>0</v>
      </c>
      <c r="N344" s="1">
        <v>-57980.870900000002</v>
      </c>
      <c r="O344" s="1">
        <v>-57980.870900000002</v>
      </c>
      <c r="P344" s="1">
        <v>-57980.870900000002</v>
      </c>
      <c r="Q344" s="1">
        <v>-57980.870900000002</v>
      </c>
      <c r="R344" t="s">
        <v>45</v>
      </c>
      <c r="S344" t="s">
        <v>29</v>
      </c>
      <c r="U344" t="s">
        <v>30</v>
      </c>
      <c r="W344" t="s">
        <v>74</v>
      </c>
      <c r="Z344" s="9" t="s">
        <v>558</v>
      </c>
      <c r="AA344" t="str">
        <f t="shared" si="20"/>
        <v>2035</v>
      </c>
      <c r="AB344" t="str">
        <f t="shared" si="21"/>
        <v>2020</v>
      </c>
      <c r="AC344" t="str">
        <f t="shared" si="22"/>
        <v>10</v>
      </c>
      <c r="AD344" t="str">
        <f>VLOOKUP(AC344,OA_Lookup!$A$1:$B$229,2,FALSE)</f>
        <v>DSWA</v>
      </c>
      <c r="AE344" t="str">
        <f t="shared" si="23"/>
        <v>10-DSWA</v>
      </c>
      <c r="AF344" t="str">
        <f>VLOOKUP(D344,Month_Name!$A$1:$B$13,2,FALSE)</f>
        <v>Jun</v>
      </c>
    </row>
    <row r="345" spans="1:32" x14ac:dyDescent="0.25">
      <c r="A345" t="s">
        <v>25</v>
      </c>
      <c r="C345" t="s">
        <v>91</v>
      </c>
      <c r="D345" s="2">
        <v>44012</v>
      </c>
      <c r="G345" t="s">
        <v>80</v>
      </c>
      <c r="H345" t="s">
        <v>37</v>
      </c>
      <c r="I345" t="s">
        <v>44</v>
      </c>
      <c r="J345" t="s">
        <v>51</v>
      </c>
      <c r="K345" s="11">
        <v>0</v>
      </c>
      <c r="L345" s="1">
        <v>0</v>
      </c>
      <c r="M345" s="1">
        <v>0</v>
      </c>
      <c r="N345" s="1">
        <v>2384508.0521999998</v>
      </c>
      <c r="O345" s="1">
        <v>2384508.0521999998</v>
      </c>
      <c r="P345" s="1">
        <v>2384508.0521999998</v>
      </c>
      <c r="Q345" s="1">
        <v>2164785.2969</v>
      </c>
      <c r="R345" t="s">
        <v>45</v>
      </c>
      <c r="S345" t="s">
        <v>29</v>
      </c>
      <c r="U345" t="s">
        <v>54</v>
      </c>
      <c r="W345" t="s">
        <v>74</v>
      </c>
      <c r="Z345" s="9" t="s">
        <v>559</v>
      </c>
      <c r="AA345" t="str">
        <f t="shared" si="20"/>
        <v>2035</v>
      </c>
      <c r="AB345" t="str">
        <f t="shared" si="21"/>
        <v>2020</v>
      </c>
      <c r="AC345" t="str">
        <f t="shared" si="22"/>
        <v>10</v>
      </c>
      <c r="AD345" t="str">
        <f>VLOOKUP(AC345,OA_Lookup!$A$1:$B$229,2,FALSE)</f>
        <v>DSWA</v>
      </c>
      <c r="AE345" t="str">
        <f t="shared" si="23"/>
        <v>10-DSWA</v>
      </c>
      <c r="AF345" t="str">
        <f>VLOOKUP(D345,Month_Name!$A$1:$B$13,2,FALSE)</f>
        <v>Jun</v>
      </c>
    </row>
    <row r="346" spans="1:32" x14ac:dyDescent="0.25">
      <c r="A346" t="s">
        <v>25</v>
      </c>
      <c r="C346" t="s">
        <v>91</v>
      </c>
      <c r="D346" s="2">
        <v>44012</v>
      </c>
      <c r="G346" t="s">
        <v>81</v>
      </c>
      <c r="H346" t="s">
        <v>26</v>
      </c>
      <c r="I346" t="s">
        <v>72</v>
      </c>
      <c r="J346" t="s">
        <v>51</v>
      </c>
      <c r="K346" s="11">
        <v>0</v>
      </c>
      <c r="L346" s="1">
        <v>0</v>
      </c>
      <c r="M346" s="1">
        <v>0</v>
      </c>
      <c r="N346" s="1">
        <v>0</v>
      </c>
      <c r="O346" s="1">
        <v>120980.83440000001</v>
      </c>
      <c r="P346" s="1">
        <v>696626.45389999996</v>
      </c>
      <c r="Q346" s="1">
        <v>708150.63580000005</v>
      </c>
      <c r="R346" t="s">
        <v>73</v>
      </c>
      <c r="S346" t="s">
        <v>29</v>
      </c>
      <c r="U346" t="s">
        <v>53</v>
      </c>
      <c r="W346" t="s">
        <v>74</v>
      </c>
      <c r="Z346" s="9" t="s">
        <v>563</v>
      </c>
      <c r="AA346" t="str">
        <f t="shared" si="20"/>
        <v>2020</v>
      </c>
      <c r="AB346" t="str">
        <f t="shared" si="21"/>
        <v>2020</v>
      </c>
      <c r="AC346" t="str">
        <f t="shared" si="22"/>
        <v>31</v>
      </c>
      <c r="AD346" t="str">
        <f>VLOOKUP(AC346,OA_Lookup!$A$1:$B$229,2,FALSE)</f>
        <v>Air Force Center for Environmental Excellence (FY05 and prior)</v>
      </c>
      <c r="AE346" t="str">
        <f t="shared" si="23"/>
        <v>31-Air Force Center for Environmental Excellence (FY05 and prior)</v>
      </c>
      <c r="AF346" t="str">
        <f>VLOOKUP(D346,Month_Name!$A$1:$B$13,2,FALSE)</f>
        <v>Jun</v>
      </c>
    </row>
    <row r="347" spans="1:32" x14ac:dyDescent="0.25">
      <c r="A347" t="s">
        <v>25</v>
      </c>
      <c r="C347" t="s">
        <v>91</v>
      </c>
      <c r="D347" s="2">
        <v>44012</v>
      </c>
      <c r="G347" t="s">
        <v>81</v>
      </c>
      <c r="H347" t="s">
        <v>26</v>
      </c>
      <c r="I347" t="s">
        <v>72</v>
      </c>
      <c r="J347" t="s">
        <v>51</v>
      </c>
      <c r="K347" s="11">
        <v>0</v>
      </c>
      <c r="L347" s="1">
        <v>0</v>
      </c>
      <c r="M347" s="1">
        <v>0</v>
      </c>
      <c r="N347" s="1">
        <v>2076891.2922</v>
      </c>
      <c r="O347" s="1">
        <v>2076891.2922</v>
      </c>
      <c r="P347" s="1">
        <v>2269469.2097999998</v>
      </c>
      <c r="Q347" s="1">
        <v>2239400.4334999998</v>
      </c>
      <c r="R347" t="s">
        <v>73</v>
      </c>
      <c r="S347" t="s">
        <v>29</v>
      </c>
      <c r="U347" t="s">
        <v>30</v>
      </c>
      <c r="W347" t="s">
        <v>74</v>
      </c>
      <c r="Z347" s="9" t="s">
        <v>564</v>
      </c>
      <c r="AA347" t="str">
        <f t="shared" si="20"/>
        <v>0100</v>
      </c>
      <c r="AB347" t="str">
        <f t="shared" si="21"/>
        <v>2020</v>
      </c>
      <c r="AC347" t="str">
        <f t="shared" si="22"/>
        <v>31</v>
      </c>
      <c r="AD347" t="str">
        <f>VLOOKUP(AC347,OA_Lookup!$A$1:$B$229,2,FALSE)</f>
        <v>Air Force Center for Environmental Excellence (FY05 and prior)</v>
      </c>
      <c r="AE347" t="str">
        <f t="shared" si="23"/>
        <v>31-Air Force Center for Environmental Excellence (FY05 and prior)</v>
      </c>
      <c r="AF347" t="str">
        <f>VLOOKUP(D347,Month_Name!$A$1:$B$13,2,FALSE)</f>
        <v>Jun</v>
      </c>
    </row>
    <row r="348" spans="1:32" x14ac:dyDescent="0.25">
      <c r="A348" t="s">
        <v>25</v>
      </c>
      <c r="C348" t="s">
        <v>91</v>
      </c>
      <c r="D348" s="2">
        <v>44012</v>
      </c>
      <c r="G348" t="s">
        <v>81</v>
      </c>
      <c r="H348" t="s">
        <v>26</v>
      </c>
      <c r="I348" t="s">
        <v>68</v>
      </c>
      <c r="J348" t="s">
        <v>51</v>
      </c>
      <c r="K348" s="11">
        <v>0</v>
      </c>
      <c r="L348" s="1">
        <v>0</v>
      </c>
      <c r="M348" s="1">
        <v>0</v>
      </c>
      <c r="N348" s="1">
        <v>272313.7831</v>
      </c>
      <c r="O348" s="1">
        <v>272313.7831</v>
      </c>
      <c r="P348" s="1">
        <v>0</v>
      </c>
      <c r="Q348" s="1">
        <v>0</v>
      </c>
      <c r="R348" t="s">
        <v>69</v>
      </c>
      <c r="S348" t="s">
        <v>29</v>
      </c>
      <c r="U348" t="s">
        <v>53</v>
      </c>
      <c r="W348" t="s">
        <v>74</v>
      </c>
      <c r="Z348" s="9" t="s">
        <v>565</v>
      </c>
      <c r="AA348" t="str">
        <f t="shared" si="20"/>
        <v>0100</v>
      </c>
      <c r="AB348" t="str">
        <f t="shared" si="21"/>
        <v>2020</v>
      </c>
      <c r="AC348" t="str">
        <f t="shared" si="22"/>
        <v>31</v>
      </c>
      <c r="AD348" t="str">
        <f>VLOOKUP(AC348,OA_Lookup!$A$1:$B$229,2,FALSE)</f>
        <v>Air Force Center for Environmental Excellence (FY05 and prior)</v>
      </c>
      <c r="AE348" t="str">
        <f t="shared" si="23"/>
        <v>31-Air Force Center for Environmental Excellence (FY05 and prior)</v>
      </c>
      <c r="AF348" t="str">
        <f>VLOOKUP(D348,Month_Name!$A$1:$B$13,2,FALSE)</f>
        <v>Jun</v>
      </c>
    </row>
    <row r="349" spans="1:32" x14ac:dyDescent="0.25">
      <c r="A349" t="s">
        <v>25</v>
      </c>
      <c r="C349" t="s">
        <v>91</v>
      </c>
      <c r="D349" s="2">
        <v>44012</v>
      </c>
      <c r="G349" t="s">
        <v>81</v>
      </c>
      <c r="H349" t="s">
        <v>26</v>
      </c>
      <c r="I349" t="s">
        <v>68</v>
      </c>
      <c r="J349" t="s">
        <v>51</v>
      </c>
      <c r="K349" s="11">
        <v>0</v>
      </c>
      <c r="L349" s="1">
        <v>272950.66800000001</v>
      </c>
      <c r="M349" s="1">
        <v>272950.66800000001</v>
      </c>
      <c r="N349" s="1">
        <v>0</v>
      </c>
      <c r="O349" s="1">
        <v>0</v>
      </c>
      <c r="P349" s="1">
        <v>0</v>
      </c>
      <c r="Q349" s="1">
        <v>0</v>
      </c>
      <c r="R349" t="s">
        <v>69</v>
      </c>
      <c r="S349" t="s">
        <v>29</v>
      </c>
      <c r="U349" t="s">
        <v>30</v>
      </c>
      <c r="W349" t="s">
        <v>74</v>
      </c>
      <c r="Z349" s="9" t="s">
        <v>566</v>
      </c>
      <c r="AA349" t="str">
        <f t="shared" si="20"/>
        <v>2020</v>
      </c>
      <c r="AB349" t="str">
        <f t="shared" si="21"/>
        <v>2020</v>
      </c>
      <c r="AC349" t="str">
        <f t="shared" si="22"/>
        <v>31</v>
      </c>
      <c r="AD349" t="str">
        <f>VLOOKUP(AC349,OA_Lookup!$A$1:$B$229,2,FALSE)</f>
        <v>Air Force Center for Environmental Excellence (FY05 and prior)</v>
      </c>
      <c r="AE349" t="str">
        <f t="shared" si="23"/>
        <v>31-Air Force Center for Environmental Excellence (FY05 and prior)</v>
      </c>
      <c r="AF349" t="str">
        <f>VLOOKUP(D349,Month_Name!$A$1:$B$13,2,FALSE)</f>
        <v>Jun</v>
      </c>
    </row>
    <row r="350" spans="1:32" x14ac:dyDescent="0.25">
      <c r="A350" t="s">
        <v>25</v>
      </c>
      <c r="C350" t="s">
        <v>91</v>
      </c>
      <c r="D350" s="2">
        <v>44012</v>
      </c>
      <c r="G350" t="s">
        <v>81</v>
      </c>
      <c r="H350" t="s">
        <v>26</v>
      </c>
      <c r="I350" t="s">
        <v>77</v>
      </c>
      <c r="J350" t="s">
        <v>51</v>
      </c>
      <c r="K350" s="11">
        <v>0</v>
      </c>
      <c r="L350" s="1">
        <v>0</v>
      </c>
      <c r="M350" s="1">
        <v>0</v>
      </c>
      <c r="N350" s="1">
        <v>8601587.9620999992</v>
      </c>
      <c r="O350" s="1">
        <v>8601587.9620999992</v>
      </c>
      <c r="P350" s="1">
        <v>0</v>
      </c>
      <c r="Q350" s="1">
        <v>0</v>
      </c>
      <c r="R350" t="s">
        <v>78</v>
      </c>
      <c r="S350" t="s">
        <v>52</v>
      </c>
      <c r="U350" t="s">
        <v>53</v>
      </c>
      <c r="W350" t="s">
        <v>74</v>
      </c>
      <c r="Z350" s="9" t="s">
        <v>567</v>
      </c>
      <c r="AA350" t="str">
        <f t="shared" si="20"/>
        <v>2065</v>
      </c>
      <c r="AB350" t="str">
        <f t="shared" si="21"/>
        <v>2020</v>
      </c>
      <c r="AC350" t="str">
        <f t="shared" si="22"/>
        <v>31</v>
      </c>
      <c r="AD350" t="str">
        <f>VLOOKUP(AC350,OA_Lookup!$A$1:$B$229,2,FALSE)</f>
        <v>Air Force Center for Environmental Excellence (FY05 and prior)</v>
      </c>
      <c r="AE350" t="str">
        <f t="shared" si="23"/>
        <v>31-Air Force Center for Environmental Excellence (FY05 and prior)</v>
      </c>
      <c r="AF350" t="str">
        <f>VLOOKUP(D350,Month_Name!$A$1:$B$13,2,FALSE)</f>
        <v>Jun</v>
      </c>
    </row>
    <row r="351" spans="1:32" x14ac:dyDescent="0.25">
      <c r="A351" t="s">
        <v>25</v>
      </c>
      <c r="C351" t="s">
        <v>91</v>
      </c>
      <c r="D351" s="2">
        <v>44012</v>
      </c>
      <c r="G351" t="s">
        <v>81</v>
      </c>
      <c r="H351" t="s">
        <v>26</v>
      </c>
      <c r="I351" t="s">
        <v>77</v>
      </c>
      <c r="J351" t="s">
        <v>51</v>
      </c>
      <c r="K351" s="11">
        <v>0</v>
      </c>
      <c r="L351" s="1">
        <v>-165523.35060000001</v>
      </c>
      <c r="M351" s="1">
        <v>-165523.35060000001</v>
      </c>
      <c r="N351" s="1">
        <v>0</v>
      </c>
      <c r="O351" s="1">
        <v>0</v>
      </c>
      <c r="P351" s="1">
        <v>0</v>
      </c>
      <c r="Q351" s="1">
        <v>0</v>
      </c>
      <c r="R351" t="s">
        <v>78</v>
      </c>
      <c r="S351" t="s">
        <v>52</v>
      </c>
      <c r="U351" t="s">
        <v>30</v>
      </c>
      <c r="W351" t="s">
        <v>74</v>
      </c>
      <c r="Z351" s="9" t="s">
        <v>568</v>
      </c>
      <c r="AA351" t="str">
        <f t="shared" si="20"/>
        <v>2020</v>
      </c>
      <c r="AB351" t="str">
        <f t="shared" si="21"/>
        <v>2020</v>
      </c>
      <c r="AC351" t="str">
        <f t="shared" si="22"/>
        <v>31</v>
      </c>
      <c r="AD351" t="str">
        <f>VLOOKUP(AC351,OA_Lookup!$A$1:$B$229,2,FALSE)</f>
        <v>Air Force Center for Environmental Excellence (FY05 and prior)</v>
      </c>
      <c r="AE351" t="str">
        <f t="shared" si="23"/>
        <v>31-Air Force Center for Environmental Excellence (FY05 and prior)</v>
      </c>
      <c r="AF351" t="str">
        <f>VLOOKUP(D351,Month_Name!$A$1:$B$13,2,FALSE)</f>
        <v>Jun</v>
      </c>
    </row>
    <row r="352" spans="1:32" x14ac:dyDescent="0.25">
      <c r="A352" t="s">
        <v>25</v>
      </c>
      <c r="C352" t="s">
        <v>91</v>
      </c>
      <c r="D352" s="2">
        <v>44012</v>
      </c>
      <c r="G352" t="s">
        <v>81</v>
      </c>
      <c r="H352" t="s">
        <v>37</v>
      </c>
      <c r="I352" t="s">
        <v>40</v>
      </c>
      <c r="J352" t="s">
        <v>51</v>
      </c>
      <c r="K352" s="11">
        <v>0</v>
      </c>
      <c r="L352" s="1">
        <v>0</v>
      </c>
      <c r="M352" s="1">
        <v>0</v>
      </c>
      <c r="N352" s="1">
        <v>-420.88990000000001</v>
      </c>
      <c r="O352" s="1">
        <v>-420.88990000000001</v>
      </c>
      <c r="P352" s="1">
        <v>-420.88990000000001</v>
      </c>
      <c r="Q352" s="1">
        <v>-420.88990000000001</v>
      </c>
      <c r="R352" t="s">
        <v>41</v>
      </c>
      <c r="S352" t="s">
        <v>29</v>
      </c>
      <c r="U352" t="s">
        <v>30</v>
      </c>
      <c r="W352" t="s">
        <v>74</v>
      </c>
      <c r="Z352" s="9" t="s">
        <v>560</v>
      </c>
      <c r="AA352" t="str">
        <f t="shared" si="20"/>
        <v>2020</v>
      </c>
      <c r="AB352" t="str">
        <f t="shared" si="21"/>
        <v>2020</v>
      </c>
      <c r="AC352" t="str">
        <f t="shared" si="22"/>
        <v>31</v>
      </c>
      <c r="AD352" t="str">
        <f>VLOOKUP(AC352,OA_Lookup!$A$1:$B$229,2,FALSE)</f>
        <v>Air Force Center for Environmental Excellence (FY05 and prior)</v>
      </c>
      <c r="AE352" t="str">
        <f t="shared" si="23"/>
        <v>31-Air Force Center for Environmental Excellence (FY05 and prior)</v>
      </c>
      <c r="AF352" t="str">
        <f>VLOOKUP(D352,Month_Name!$A$1:$B$13,2,FALSE)</f>
        <v>Jun</v>
      </c>
    </row>
    <row r="353" spans="1:32" x14ac:dyDescent="0.25">
      <c r="A353" t="s">
        <v>25</v>
      </c>
      <c r="C353" t="s">
        <v>91</v>
      </c>
      <c r="D353" s="2">
        <v>44012</v>
      </c>
      <c r="G353" t="s">
        <v>81</v>
      </c>
      <c r="H353" t="s">
        <v>37</v>
      </c>
      <c r="I353" t="s">
        <v>42</v>
      </c>
      <c r="J353" t="s">
        <v>51</v>
      </c>
      <c r="K353" s="11">
        <v>0</v>
      </c>
      <c r="L353" s="1">
        <v>0</v>
      </c>
      <c r="M353" s="1">
        <v>0</v>
      </c>
      <c r="N353" s="1">
        <v>503576.24070000002</v>
      </c>
      <c r="O353" s="1">
        <v>351936.98070000001</v>
      </c>
      <c r="P353" s="1">
        <v>125940.803</v>
      </c>
      <c r="Q353" s="1">
        <v>125940.803</v>
      </c>
      <c r="R353" t="s">
        <v>43</v>
      </c>
      <c r="S353" t="s">
        <v>29</v>
      </c>
      <c r="U353" t="s">
        <v>53</v>
      </c>
      <c r="W353" t="s">
        <v>74</v>
      </c>
      <c r="Z353" s="9" t="s">
        <v>561</v>
      </c>
      <c r="AA353" t="str">
        <f t="shared" si="20"/>
        <v>2020</v>
      </c>
      <c r="AB353" t="str">
        <f t="shared" si="21"/>
        <v>2020</v>
      </c>
      <c r="AC353" t="str">
        <f t="shared" si="22"/>
        <v>31</v>
      </c>
      <c r="AD353" t="str">
        <f>VLOOKUP(AC353,OA_Lookup!$A$1:$B$229,2,FALSE)</f>
        <v>Air Force Center for Environmental Excellence (FY05 and prior)</v>
      </c>
      <c r="AE353" t="str">
        <f t="shared" si="23"/>
        <v>31-Air Force Center for Environmental Excellence (FY05 and prior)</v>
      </c>
      <c r="AF353" t="str">
        <f>VLOOKUP(D353,Month_Name!$A$1:$B$13,2,FALSE)</f>
        <v>Jun</v>
      </c>
    </row>
    <row r="354" spans="1:32" x14ac:dyDescent="0.25">
      <c r="A354" t="s">
        <v>25</v>
      </c>
      <c r="C354" t="s">
        <v>91</v>
      </c>
      <c r="D354" s="2">
        <v>44012</v>
      </c>
      <c r="G354" t="s">
        <v>81</v>
      </c>
      <c r="H354" t="s">
        <v>37</v>
      </c>
      <c r="I354" t="s">
        <v>44</v>
      </c>
      <c r="J354" t="s">
        <v>51</v>
      </c>
      <c r="K354" s="11">
        <v>0</v>
      </c>
      <c r="L354" s="1">
        <v>9402240.6769999992</v>
      </c>
      <c r="M354" s="1">
        <v>1515937.6821999999</v>
      </c>
      <c r="N354" s="1">
        <v>-20598.017400000001</v>
      </c>
      <c r="O354" s="1">
        <v>-20598.017400000001</v>
      </c>
      <c r="P354" s="1">
        <v>-20555.5357</v>
      </c>
      <c r="Q354" s="1">
        <v>-20555.5357</v>
      </c>
      <c r="R354" t="s">
        <v>45</v>
      </c>
      <c r="S354" t="s">
        <v>29</v>
      </c>
      <c r="U354" t="s">
        <v>30</v>
      </c>
      <c r="W354" t="s">
        <v>74</v>
      </c>
      <c r="Z354" s="9" t="s">
        <v>562</v>
      </c>
      <c r="AA354" t="str">
        <f t="shared" si="20"/>
        <v>0725</v>
      </c>
      <c r="AB354" t="str">
        <f t="shared" si="21"/>
        <v>2020</v>
      </c>
      <c r="AC354" t="str">
        <f t="shared" si="22"/>
        <v>31</v>
      </c>
      <c r="AD354" t="str">
        <f>VLOOKUP(AC354,OA_Lookup!$A$1:$B$229,2,FALSE)</f>
        <v>Air Force Center for Environmental Excellence (FY05 and prior)</v>
      </c>
      <c r="AE354" t="str">
        <f t="shared" si="23"/>
        <v>31-Air Force Center for Environmental Excellence (FY05 and prior)</v>
      </c>
      <c r="AF354" t="str">
        <f>VLOOKUP(D354,Month_Name!$A$1:$B$13,2,FALSE)</f>
        <v>Jun</v>
      </c>
    </row>
    <row r="355" spans="1:32" x14ac:dyDescent="0.25">
      <c r="A355" t="s">
        <v>25</v>
      </c>
      <c r="C355" t="s">
        <v>91</v>
      </c>
      <c r="D355" s="2">
        <v>44012</v>
      </c>
      <c r="G355" t="s">
        <v>81</v>
      </c>
      <c r="H355" t="s">
        <v>37</v>
      </c>
      <c r="I355" t="s">
        <v>44</v>
      </c>
      <c r="J355" t="s">
        <v>51</v>
      </c>
      <c r="K355" s="11">
        <v>0</v>
      </c>
      <c r="L355" s="1">
        <v>0</v>
      </c>
      <c r="M355" s="1">
        <v>0</v>
      </c>
      <c r="N355" s="1">
        <v>3351266.6020999998</v>
      </c>
      <c r="O355" s="1">
        <v>3351266.6020999998</v>
      </c>
      <c r="P355" s="1">
        <v>3351266.6020999998</v>
      </c>
      <c r="Q355" s="1">
        <v>2930430.7618</v>
      </c>
      <c r="R355" t="s">
        <v>45</v>
      </c>
      <c r="S355" t="s">
        <v>29</v>
      </c>
      <c r="U355" t="s">
        <v>54</v>
      </c>
      <c r="W355" t="s">
        <v>74</v>
      </c>
      <c r="Z355" s="9" t="s">
        <v>555</v>
      </c>
      <c r="AA355" t="str">
        <f t="shared" si="20"/>
        <v>0500</v>
      </c>
      <c r="AB355" t="str">
        <f t="shared" si="21"/>
        <v>2017</v>
      </c>
      <c r="AC355" t="str">
        <f t="shared" si="22"/>
        <v>31</v>
      </c>
      <c r="AD355" t="str">
        <f>VLOOKUP(AC355,OA_Lookup!$A$1:$B$229,2,FALSE)</f>
        <v>Air Force Center for Environmental Excellence (FY05 and prior)</v>
      </c>
      <c r="AE355" t="str">
        <f t="shared" si="23"/>
        <v>31-Air Force Center for Environmental Excellence (FY05 and prior)</v>
      </c>
      <c r="AF355" t="str">
        <f>VLOOKUP(D355,Month_Name!$A$1:$B$13,2,FALSE)</f>
        <v>Jun</v>
      </c>
    </row>
    <row r="356" spans="1:32" x14ac:dyDescent="0.25">
      <c r="A356" t="s">
        <v>25</v>
      </c>
      <c r="C356" t="s">
        <v>91</v>
      </c>
      <c r="D356" s="2">
        <v>44012</v>
      </c>
      <c r="G356" t="s">
        <v>81</v>
      </c>
      <c r="H356" t="s">
        <v>37</v>
      </c>
      <c r="I356" t="s">
        <v>46</v>
      </c>
      <c r="J356" t="s">
        <v>51</v>
      </c>
      <c r="K356" s="11">
        <v>0</v>
      </c>
      <c r="L356" s="1">
        <v>0</v>
      </c>
      <c r="M356" s="1">
        <v>0</v>
      </c>
      <c r="N356" s="1">
        <v>-1957.4657</v>
      </c>
      <c r="O356" s="1">
        <v>-1957.4657</v>
      </c>
      <c r="P356" s="1">
        <v>-1957.4657</v>
      </c>
      <c r="Q356" s="1">
        <v>5169.2762000000002</v>
      </c>
      <c r="R356" t="s">
        <v>47</v>
      </c>
      <c r="S356" t="s">
        <v>29</v>
      </c>
      <c r="U356" t="s">
        <v>54</v>
      </c>
      <c r="W356" t="s">
        <v>74</v>
      </c>
      <c r="Z356" s="9" t="s">
        <v>556</v>
      </c>
      <c r="AA356" t="str">
        <f t="shared" si="20"/>
        <v>0500</v>
      </c>
      <c r="AB356" t="str">
        <f t="shared" si="21"/>
        <v>2018</v>
      </c>
      <c r="AC356" t="str">
        <f t="shared" si="22"/>
        <v>31</v>
      </c>
      <c r="AD356" t="str">
        <f>VLOOKUP(AC356,OA_Lookup!$A$1:$B$229,2,FALSE)</f>
        <v>Air Force Center for Environmental Excellence (FY05 and prior)</v>
      </c>
      <c r="AE356" t="str">
        <f t="shared" si="23"/>
        <v>31-Air Force Center for Environmental Excellence (FY05 and prior)</v>
      </c>
      <c r="AF356" t="str">
        <f>VLOOKUP(D356,Month_Name!$A$1:$B$13,2,FALSE)</f>
        <v>Jun</v>
      </c>
    </row>
    <row r="357" spans="1:32" x14ac:dyDescent="0.25">
      <c r="A357" t="s">
        <v>25</v>
      </c>
      <c r="C357" t="s">
        <v>91</v>
      </c>
      <c r="D357" s="2">
        <v>44012</v>
      </c>
      <c r="G357" t="s">
        <v>81</v>
      </c>
      <c r="H357" t="s">
        <v>37</v>
      </c>
      <c r="I357" t="s">
        <v>70</v>
      </c>
      <c r="J357" t="s">
        <v>51</v>
      </c>
      <c r="K357" s="11">
        <v>0</v>
      </c>
      <c r="L357" s="1">
        <v>165523.35060000001</v>
      </c>
      <c r="M357" s="1">
        <v>165523.35060000001</v>
      </c>
      <c r="N357" s="1">
        <v>196268.21059999999</v>
      </c>
      <c r="O357" s="1">
        <v>196268.21059999999</v>
      </c>
      <c r="P357" s="1">
        <v>0</v>
      </c>
      <c r="Q357" s="1">
        <v>0</v>
      </c>
      <c r="R357" t="s">
        <v>71</v>
      </c>
      <c r="S357" t="s">
        <v>52</v>
      </c>
      <c r="U357" t="s">
        <v>30</v>
      </c>
      <c r="W357" t="s">
        <v>74</v>
      </c>
      <c r="Z357" s="9" t="s">
        <v>557</v>
      </c>
      <c r="AA357" t="str">
        <f t="shared" si="20"/>
        <v>2035</v>
      </c>
      <c r="AB357" t="str">
        <f t="shared" si="21"/>
        <v>2019</v>
      </c>
      <c r="AC357" t="str">
        <f t="shared" si="22"/>
        <v>31</v>
      </c>
      <c r="AD357" t="str">
        <f>VLOOKUP(AC357,OA_Lookup!$A$1:$B$229,2,FALSE)</f>
        <v>Air Force Center for Environmental Excellence (FY05 and prior)</v>
      </c>
      <c r="AE357" t="str">
        <f t="shared" si="23"/>
        <v>31-Air Force Center for Environmental Excellence (FY05 and prior)</v>
      </c>
      <c r="AF357" t="str">
        <f>VLOOKUP(D357,Month_Name!$A$1:$B$13,2,FALSE)</f>
        <v>Jun</v>
      </c>
    </row>
    <row r="358" spans="1:32" x14ac:dyDescent="0.25">
      <c r="A358" t="s">
        <v>25</v>
      </c>
      <c r="C358" t="s">
        <v>91</v>
      </c>
      <c r="D358" s="2">
        <v>44012</v>
      </c>
      <c r="G358" t="s">
        <v>82</v>
      </c>
      <c r="H358" t="s">
        <v>58</v>
      </c>
      <c r="I358" t="s">
        <v>59</v>
      </c>
      <c r="J358" t="s">
        <v>51</v>
      </c>
      <c r="K358" s="11">
        <v>0</v>
      </c>
      <c r="L358" s="1">
        <v>0</v>
      </c>
      <c r="M358" s="1">
        <v>-10463.108899999999</v>
      </c>
      <c r="N358" s="1">
        <v>0</v>
      </c>
      <c r="O358" s="1">
        <v>0</v>
      </c>
      <c r="P358" s="1">
        <v>0</v>
      </c>
      <c r="Q358" s="1">
        <v>0</v>
      </c>
      <c r="R358" t="s">
        <v>60</v>
      </c>
      <c r="S358" t="s">
        <v>61</v>
      </c>
      <c r="U358" t="s">
        <v>30</v>
      </c>
      <c r="W358" t="s">
        <v>74</v>
      </c>
      <c r="Z358" s="9" t="s">
        <v>558</v>
      </c>
      <c r="AA358" t="str">
        <f t="shared" si="20"/>
        <v>2035</v>
      </c>
      <c r="AB358" t="str">
        <f t="shared" si="21"/>
        <v>2020</v>
      </c>
      <c r="AC358" t="str">
        <f t="shared" si="22"/>
        <v>35</v>
      </c>
      <c r="AD358" t="str">
        <f>VLOOKUP(AC358,OA_Lookup!$A$1:$B$229,2,FALSE)</f>
        <v>Military Traffic Management Command (MTMC)</v>
      </c>
      <c r="AE358" t="str">
        <f t="shared" si="23"/>
        <v>35-Military Traffic Management Command (MTMC)</v>
      </c>
      <c r="AF358" t="str">
        <f>VLOOKUP(D358,Month_Name!$A$1:$B$13,2,FALSE)</f>
        <v>Jun</v>
      </c>
    </row>
    <row r="359" spans="1:32" x14ac:dyDescent="0.25">
      <c r="A359" t="s">
        <v>25</v>
      </c>
      <c r="C359" t="s">
        <v>91</v>
      </c>
      <c r="D359" s="2">
        <v>44012</v>
      </c>
      <c r="G359" t="s">
        <v>82</v>
      </c>
      <c r="H359" t="s">
        <v>26</v>
      </c>
      <c r="I359" t="s">
        <v>27</v>
      </c>
      <c r="J359" t="s">
        <v>51</v>
      </c>
      <c r="K359" s="11">
        <v>0</v>
      </c>
      <c r="L359" s="1">
        <v>0</v>
      </c>
      <c r="M359" s="1">
        <v>0</v>
      </c>
      <c r="N359" s="1">
        <v>566620.65729999996</v>
      </c>
      <c r="O359" s="1">
        <v>566620.65729999996</v>
      </c>
      <c r="P359" s="1">
        <v>22643.2065</v>
      </c>
      <c r="Q359" s="1">
        <v>22643.2065</v>
      </c>
      <c r="R359" t="s">
        <v>28</v>
      </c>
      <c r="S359" t="s">
        <v>29</v>
      </c>
      <c r="U359" t="s">
        <v>53</v>
      </c>
      <c r="W359" t="s">
        <v>74</v>
      </c>
      <c r="Z359" s="9" t="s">
        <v>559</v>
      </c>
      <c r="AA359" t="str">
        <f t="shared" si="20"/>
        <v>2035</v>
      </c>
      <c r="AB359" t="str">
        <f t="shared" si="21"/>
        <v>2020</v>
      </c>
      <c r="AC359" t="str">
        <f t="shared" si="22"/>
        <v>35</v>
      </c>
      <c r="AD359" t="str">
        <f>VLOOKUP(AC359,OA_Lookup!$A$1:$B$229,2,FALSE)</f>
        <v>Military Traffic Management Command (MTMC)</v>
      </c>
      <c r="AE359" t="str">
        <f t="shared" si="23"/>
        <v>35-Military Traffic Management Command (MTMC)</v>
      </c>
      <c r="AF359" t="str">
        <f>VLOOKUP(D359,Month_Name!$A$1:$B$13,2,FALSE)</f>
        <v>Jun</v>
      </c>
    </row>
    <row r="360" spans="1:32" x14ac:dyDescent="0.25">
      <c r="A360" t="s">
        <v>25</v>
      </c>
      <c r="C360" t="s">
        <v>91</v>
      </c>
      <c r="D360" s="2">
        <v>44012</v>
      </c>
      <c r="G360" t="s">
        <v>82</v>
      </c>
      <c r="H360" t="s">
        <v>26</v>
      </c>
      <c r="I360" t="s">
        <v>27</v>
      </c>
      <c r="J360" t="s">
        <v>51</v>
      </c>
      <c r="K360" s="11">
        <v>0</v>
      </c>
      <c r="L360" s="1">
        <v>145710.1649</v>
      </c>
      <c r="M360" s="1">
        <v>720595.66989999998</v>
      </c>
      <c r="N360" s="1">
        <v>165371.2034</v>
      </c>
      <c r="O360" s="1">
        <v>0</v>
      </c>
      <c r="P360" s="1">
        <v>0</v>
      </c>
      <c r="Q360" s="1">
        <v>4004.4593</v>
      </c>
      <c r="R360" t="s">
        <v>28</v>
      </c>
      <c r="S360" t="s">
        <v>29</v>
      </c>
      <c r="U360" t="s">
        <v>30</v>
      </c>
      <c r="W360" t="s">
        <v>74</v>
      </c>
      <c r="Z360" s="9" t="s">
        <v>563</v>
      </c>
      <c r="AA360" t="str">
        <f t="shared" si="20"/>
        <v>2020</v>
      </c>
      <c r="AB360" t="str">
        <f t="shared" si="21"/>
        <v>2020</v>
      </c>
      <c r="AC360" t="str">
        <f t="shared" si="22"/>
        <v>35</v>
      </c>
      <c r="AD360" t="str">
        <f>VLOOKUP(AC360,OA_Lookup!$A$1:$B$229,2,FALSE)</f>
        <v>Military Traffic Management Command (MTMC)</v>
      </c>
      <c r="AE360" t="str">
        <f t="shared" si="23"/>
        <v>35-Military Traffic Management Command (MTMC)</v>
      </c>
      <c r="AF360" t="str">
        <f>VLOOKUP(D360,Month_Name!$A$1:$B$13,2,FALSE)</f>
        <v>Jun</v>
      </c>
    </row>
    <row r="361" spans="1:32" x14ac:dyDescent="0.25">
      <c r="A361" t="s">
        <v>25</v>
      </c>
      <c r="C361" t="s">
        <v>91</v>
      </c>
      <c r="D361" s="2">
        <v>44012</v>
      </c>
      <c r="G361" t="s">
        <v>82</v>
      </c>
      <c r="H361" t="s">
        <v>26</v>
      </c>
      <c r="I361" t="s">
        <v>31</v>
      </c>
      <c r="J361" t="s">
        <v>51</v>
      </c>
      <c r="K361" s="11">
        <v>0</v>
      </c>
      <c r="L361" s="1">
        <v>0</v>
      </c>
      <c r="M361" s="1">
        <v>0</v>
      </c>
      <c r="N361" s="1">
        <v>88.8</v>
      </c>
      <c r="O361" s="1">
        <v>19512.477500000001</v>
      </c>
      <c r="P361" s="1">
        <v>448391.37030000001</v>
      </c>
      <c r="Q361" s="1">
        <v>178889.78279999999</v>
      </c>
      <c r="R361" t="s">
        <v>32</v>
      </c>
      <c r="S361" t="s">
        <v>29</v>
      </c>
      <c r="U361" t="s">
        <v>53</v>
      </c>
      <c r="W361" t="s">
        <v>74</v>
      </c>
      <c r="Z361" s="9" t="s">
        <v>564</v>
      </c>
      <c r="AA361" t="str">
        <f t="shared" si="20"/>
        <v>0100</v>
      </c>
      <c r="AB361" t="str">
        <f t="shared" si="21"/>
        <v>2020</v>
      </c>
      <c r="AC361" t="str">
        <f t="shared" si="22"/>
        <v>35</v>
      </c>
      <c r="AD361" t="str">
        <f>VLOOKUP(AC361,OA_Lookup!$A$1:$B$229,2,FALSE)</f>
        <v>Military Traffic Management Command (MTMC)</v>
      </c>
      <c r="AE361" t="str">
        <f t="shared" si="23"/>
        <v>35-Military Traffic Management Command (MTMC)</v>
      </c>
      <c r="AF361" t="str">
        <f>VLOOKUP(D361,Month_Name!$A$1:$B$13,2,FALSE)</f>
        <v>Jun</v>
      </c>
    </row>
    <row r="362" spans="1:32" x14ac:dyDescent="0.25">
      <c r="A362" t="s">
        <v>25</v>
      </c>
      <c r="C362" t="s">
        <v>91</v>
      </c>
      <c r="D362" s="2">
        <v>44012</v>
      </c>
      <c r="G362" t="s">
        <v>82</v>
      </c>
      <c r="H362" t="s">
        <v>26</v>
      </c>
      <c r="I362" t="s">
        <v>31</v>
      </c>
      <c r="J362" t="s">
        <v>51</v>
      </c>
      <c r="K362" s="11">
        <v>0</v>
      </c>
      <c r="L362" s="1">
        <v>0</v>
      </c>
      <c r="M362" s="1">
        <v>666985.28509999998</v>
      </c>
      <c r="N362" s="1">
        <v>1294.8779999999999</v>
      </c>
      <c r="O362" s="1">
        <v>1294.8779999999999</v>
      </c>
      <c r="P362" s="1">
        <v>1294.8779999999999</v>
      </c>
      <c r="Q362" s="1">
        <v>1294.8779999999999</v>
      </c>
      <c r="R362" t="s">
        <v>32</v>
      </c>
      <c r="S362" t="s">
        <v>29</v>
      </c>
      <c r="U362" t="s">
        <v>30</v>
      </c>
      <c r="W362" t="s">
        <v>74</v>
      </c>
      <c r="Z362" s="9" t="s">
        <v>565</v>
      </c>
      <c r="AA362" t="str">
        <f t="shared" si="20"/>
        <v>0100</v>
      </c>
      <c r="AB362" t="str">
        <f t="shared" si="21"/>
        <v>2020</v>
      </c>
      <c r="AC362" t="str">
        <f t="shared" si="22"/>
        <v>35</v>
      </c>
      <c r="AD362" t="str">
        <f>VLOOKUP(AC362,OA_Lookup!$A$1:$B$229,2,FALSE)</f>
        <v>Military Traffic Management Command (MTMC)</v>
      </c>
      <c r="AE362" t="str">
        <f t="shared" si="23"/>
        <v>35-Military Traffic Management Command (MTMC)</v>
      </c>
      <c r="AF362" t="str">
        <f>VLOOKUP(D362,Month_Name!$A$1:$B$13,2,FALSE)</f>
        <v>Jun</v>
      </c>
    </row>
    <row r="363" spans="1:32" x14ac:dyDescent="0.25">
      <c r="A363" t="s">
        <v>25</v>
      </c>
      <c r="C363" t="s">
        <v>91</v>
      </c>
      <c r="D363" s="2">
        <v>44012</v>
      </c>
      <c r="G363" t="s">
        <v>82</v>
      </c>
      <c r="H363" t="s">
        <v>26</v>
      </c>
      <c r="I363" t="s">
        <v>48</v>
      </c>
      <c r="J363" t="s">
        <v>51</v>
      </c>
      <c r="K363" s="11">
        <v>0</v>
      </c>
      <c r="L363" s="1">
        <v>0</v>
      </c>
      <c r="M363" s="1">
        <v>0</v>
      </c>
      <c r="N363" s="1">
        <v>0</v>
      </c>
      <c r="O363" s="1">
        <v>1406999.9923</v>
      </c>
      <c r="P363" s="1">
        <v>90564.971000000005</v>
      </c>
      <c r="Q363" s="1">
        <v>120.3258</v>
      </c>
      <c r="R363" t="s">
        <v>49</v>
      </c>
      <c r="S363" t="s">
        <v>52</v>
      </c>
      <c r="U363" t="s">
        <v>53</v>
      </c>
      <c r="W363" t="s">
        <v>74</v>
      </c>
      <c r="Z363" s="9" t="s">
        <v>566</v>
      </c>
      <c r="AA363" t="str">
        <f t="shared" si="20"/>
        <v>2020</v>
      </c>
      <c r="AB363" t="str">
        <f t="shared" si="21"/>
        <v>2020</v>
      </c>
      <c r="AC363" t="str">
        <f t="shared" si="22"/>
        <v>35</v>
      </c>
      <c r="AD363" t="str">
        <f>VLOOKUP(AC363,OA_Lookup!$A$1:$B$229,2,FALSE)</f>
        <v>Military Traffic Management Command (MTMC)</v>
      </c>
      <c r="AE363" t="str">
        <f t="shared" si="23"/>
        <v>35-Military Traffic Management Command (MTMC)</v>
      </c>
      <c r="AF363" t="str">
        <f>VLOOKUP(D363,Month_Name!$A$1:$B$13,2,FALSE)</f>
        <v>Jun</v>
      </c>
    </row>
    <row r="364" spans="1:32" x14ac:dyDescent="0.25">
      <c r="A364" t="s">
        <v>25</v>
      </c>
      <c r="C364" t="s">
        <v>91</v>
      </c>
      <c r="D364" s="2">
        <v>44012</v>
      </c>
      <c r="G364" t="s">
        <v>82</v>
      </c>
      <c r="H364" t="s">
        <v>26</v>
      </c>
      <c r="I364" t="s">
        <v>48</v>
      </c>
      <c r="J364" t="s">
        <v>51</v>
      </c>
      <c r="K364" s="11">
        <v>0</v>
      </c>
      <c r="L364" s="1">
        <v>664938.15509999997</v>
      </c>
      <c r="M364" s="1">
        <v>0</v>
      </c>
      <c r="N364" s="1">
        <v>129301.2806</v>
      </c>
      <c r="O364" s="1">
        <v>129301.2806</v>
      </c>
      <c r="P364" s="1">
        <v>0</v>
      </c>
      <c r="Q364" s="1">
        <v>0</v>
      </c>
      <c r="R364" t="s">
        <v>49</v>
      </c>
      <c r="S364" t="s">
        <v>52</v>
      </c>
      <c r="U364" t="s">
        <v>30</v>
      </c>
      <c r="W364" t="s">
        <v>74</v>
      </c>
      <c r="Z364" s="9" t="s">
        <v>567</v>
      </c>
      <c r="AA364" t="str">
        <f t="shared" si="20"/>
        <v>2065</v>
      </c>
      <c r="AB364" t="str">
        <f t="shared" si="21"/>
        <v>2020</v>
      </c>
      <c r="AC364" t="str">
        <f t="shared" si="22"/>
        <v>35</v>
      </c>
      <c r="AD364" t="str">
        <f>VLOOKUP(AC364,OA_Lookup!$A$1:$B$229,2,FALSE)</f>
        <v>Military Traffic Management Command (MTMC)</v>
      </c>
      <c r="AE364" t="str">
        <f t="shared" si="23"/>
        <v>35-Military Traffic Management Command (MTMC)</v>
      </c>
      <c r="AF364" t="str">
        <f>VLOOKUP(D364,Month_Name!$A$1:$B$13,2,FALSE)</f>
        <v>Jun</v>
      </c>
    </row>
    <row r="365" spans="1:32" x14ac:dyDescent="0.25">
      <c r="A365" t="s">
        <v>25</v>
      </c>
      <c r="C365" t="s">
        <v>91</v>
      </c>
      <c r="D365" s="2">
        <v>44012</v>
      </c>
      <c r="G365" t="s">
        <v>82</v>
      </c>
      <c r="H365" t="s">
        <v>26</v>
      </c>
      <c r="I365" t="s">
        <v>33</v>
      </c>
      <c r="J365" t="s">
        <v>51</v>
      </c>
      <c r="K365" s="11">
        <v>0</v>
      </c>
      <c r="L365" s="1">
        <v>0</v>
      </c>
      <c r="M365" s="1">
        <v>73241.762600000002</v>
      </c>
      <c r="N365" s="1">
        <v>0</v>
      </c>
      <c r="O365" s="1">
        <v>0</v>
      </c>
      <c r="P365" s="1">
        <v>0</v>
      </c>
      <c r="Q365" s="1">
        <v>0</v>
      </c>
      <c r="R365" t="s">
        <v>34</v>
      </c>
      <c r="S365" t="s">
        <v>29</v>
      </c>
      <c r="U365" t="s">
        <v>30</v>
      </c>
      <c r="W365" t="s">
        <v>74</v>
      </c>
      <c r="Z365" s="9" t="s">
        <v>568</v>
      </c>
      <c r="AA365" t="str">
        <f t="shared" si="20"/>
        <v>2020</v>
      </c>
      <c r="AB365" t="str">
        <f t="shared" si="21"/>
        <v>2020</v>
      </c>
      <c r="AC365" t="str">
        <f t="shared" si="22"/>
        <v>35</v>
      </c>
      <c r="AD365" t="str">
        <f>VLOOKUP(AC365,OA_Lookup!$A$1:$B$229,2,FALSE)</f>
        <v>Military Traffic Management Command (MTMC)</v>
      </c>
      <c r="AE365" t="str">
        <f t="shared" si="23"/>
        <v>35-Military Traffic Management Command (MTMC)</v>
      </c>
      <c r="AF365" t="str">
        <f>VLOOKUP(D365,Month_Name!$A$1:$B$13,2,FALSE)</f>
        <v>Jun</v>
      </c>
    </row>
    <row r="366" spans="1:32" x14ac:dyDescent="0.25">
      <c r="A366" t="s">
        <v>25</v>
      </c>
      <c r="C366" t="s">
        <v>91</v>
      </c>
      <c r="D366" s="2">
        <v>44012</v>
      </c>
      <c r="G366" t="s">
        <v>82</v>
      </c>
      <c r="H366" t="s">
        <v>26</v>
      </c>
      <c r="I366" t="s">
        <v>33</v>
      </c>
      <c r="J366" t="s">
        <v>51</v>
      </c>
      <c r="K366" s="11">
        <v>0</v>
      </c>
      <c r="L366" s="1">
        <v>0</v>
      </c>
      <c r="M366" s="1">
        <v>0</v>
      </c>
      <c r="N366" s="1">
        <v>29527.302899999999</v>
      </c>
      <c r="O366" s="1">
        <v>29527.302899999999</v>
      </c>
      <c r="P366" s="1">
        <v>29527.302899999999</v>
      </c>
      <c r="Q366" s="1">
        <v>22008.6947</v>
      </c>
      <c r="R366" t="s">
        <v>34</v>
      </c>
      <c r="S366" t="s">
        <v>29</v>
      </c>
      <c r="U366" t="s">
        <v>54</v>
      </c>
      <c r="W366" t="s">
        <v>74</v>
      </c>
      <c r="Z366" s="9" t="s">
        <v>560</v>
      </c>
      <c r="AA366" t="str">
        <f t="shared" si="20"/>
        <v>2020</v>
      </c>
      <c r="AB366" t="str">
        <f t="shared" si="21"/>
        <v>2020</v>
      </c>
      <c r="AC366" t="str">
        <f t="shared" si="22"/>
        <v>35</v>
      </c>
      <c r="AD366" t="str">
        <f>VLOOKUP(AC366,OA_Lookup!$A$1:$B$229,2,FALSE)</f>
        <v>Military Traffic Management Command (MTMC)</v>
      </c>
      <c r="AE366" t="str">
        <f t="shared" si="23"/>
        <v>35-Military Traffic Management Command (MTMC)</v>
      </c>
      <c r="AF366" t="str">
        <f>VLOOKUP(D366,Month_Name!$A$1:$B$13,2,FALSE)</f>
        <v>Jun</v>
      </c>
    </row>
    <row r="367" spans="1:32" x14ac:dyDescent="0.25">
      <c r="A367" t="s">
        <v>25</v>
      </c>
      <c r="C367" t="s">
        <v>91</v>
      </c>
      <c r="D367" s="2">
        <v>44012</v>
      </c>
      <c r="G367" t="s">
        <v>82</v>
      </c>
      <c r="H367" t="s">
        <v>26</v>
      </c>
      <c r="I367" t="s">
        <v>33</v>
      </c>
      <c r="J367" t="s">
        <v>51</v>
      </c>
      <c r="K367" s="11">
        <v>0</v>
      </c>
      <c r="L367" s="1">
        <v>17161.015100000001</v>
      </c>
      <c r="M367" s="1">
        <v>10463.108899999999</v>
      </c>
      <c r="N367" s="1">
        <v>0</v>
      </c>
      <c r="O367" s="1">
        <v>0</v>
      </c>
      <c r="P367" s="1">
        <v>0</v>
      </c>
      <c r="Q367" s="1">
        <v>0</v>
      </c>
      <c r="R367" t="s">
        <v>34</v>
      </c>
      <c r="S367" t="s">
        <v>61</v>
      </c>
      <c r="U367" t="s">
        <v>30</v>
      </c>
      <c r="W367" t="s">
        <v>74</v>
      </c>
      <c r="Z367" s="9" t="s">
        <v>561</v>
      </c>
      <c r="AA367" t="str">
        <f t="shared" si="20"/>
        <v>2020</v>
      </c>
      <c r="AB367" t="str">
        <f t="shared" si="21"/>
        <v>2020</v>
      </c>
      <c r="AC367" t="str">
        <f t="shared" si="22"/>
        <v>35</v>
      </c>
      <c r="AD367" t="str">
        <f>VLOOKUP(AC367,OA_Lookup!$A$1:$B$229,2,FALSE)</f>
        <v>Military Traffic Management Command (MTMC)</v>
      </c>
      <c r="AE367" t="str">
        <f t="shared" si="23"/>
        <v>35-Military Traffic Management Command (MTMC)</v>
      </c>
      <c r="AF367" t="str">
        <f>VLOOKUP(D367,Month_Name!$A$1:$B$13,2,FALSE)</f>
        <v>Jun</v>
      </c>
    </row>
    <row r="368" spans="1:32" x14ac:dyDescent="0.25">
      <c r="A368" t="s">
        <v>25</v>
      </c>
      <c r="C368" t="s">
        <v>91</v>
      </c>
      <c r="D368" s="2">
        <v>44012</v>
      </c>
      <c r="G368" t="s">
        <v>82</v>
      </c>
      <c r="H368" t="s">
        <v>26</v>
      </c>
      <c r="I368" t="s">
        <v>33</v>
      </c>
      <c r="J368" t="s">
        <v>51</v>
      </c>
      <c r="K368" s="11">
        <v>0</v>
      </c>
      <c r="L368" s="1">
        <v>0</v>
      </c>
      <c r="M368" s="1">
        <v>0</v>
      </c>
      <c r="N368" s="1">
        <v>857932.16319999995</v>
      </c>
      <c r="O368" s="1">
        <v>1049593.5730999999</v>
      </c>
      <c r="P368" s="1">
        <v>549651.86010000005</v>
      </c>
      <c r="Q368" s="1">
        <v>472337.77970000001</v>
      </c>
      <c r="R368" t="s">
        <v>34</v>
      </c>
      <c r="S368" t="s">
        <v>89</v>
      </c>
      <c r="U368" t="s">
        <v>53</v>
      </c>
      <c r="W368" t="s">
        <v>74</v>
      </c>
      <c r="Z368" s="9" t="s">
        <v>562</v>
      </c>
      <c r="AA368" t="str">
        <f t="shared" si="20"/>
        <v>0725</v>
      </c>
      <c r="AB368" t="str">
        <f t="shared" si="21"/>
        <v>2020</v>
      </c>
      <c r="AC368" t="str">
        <f t="shared" si="22"/>
        <v>35</v>
      </c>
      <c r="AD368" t="str">
        <f>VLOOKUP(AC368,OA_Lookup!$A$1:$B$229,2,FALSE)</f>
        <v>Military Traffic Management Command (MTMC)</v>
      </c>
      <c r="AE368" t="str">
        <f t="shared" si="23"/>
        <v>35-Military Traffic Management Command (MTMC)</v>
      </c>
      <c r="AF368" t="str">
        <f>VLOOKUP(D368,Month_Name!$A$1:$B$13,2,FALSE)</f>
        <v>Jun</v>
      </c>
    </row>
    <row r="369" spans="1:32" x14ac:dyDescent="0.25">
      <c r="A369" t="s">
        <v>25</v>
      </c>
      <c r="C369" t="s">
        <v>91</v>
      </c>
      <c r="D369" s="2">
        <v>44012</v>
      </c>
      <c r="G369" t="s">
        <v>82</v>
      </c>
      <c r="H369" t="s">
        <v>26</v>
      </c>
      <c r="I369" t="s">
        <v>33</v>
      </c>
      <c r="J369" t="s">
        <v>51</v>
      </c>
      <c r="K369" s="11">
        <v>0</v>
      </c>
      <c r="L369" s="1">
        <v>-9098.3556000000008</v>
      </c>
      <c r="M369" s="1">
        <v>-9098.3556000000008</v>
      </c>
      <c r="N369" s="1">
        <v>133534.7531</v>
      </c>
      <c r="O369" s="1">
        <v>133534.7531</v>
      </c>
      <c r="P369" s="1">
        <v>16343430.4815</v>
      </c>
      <c r="Q369" s="1">
        <v>16766948.0469</v>
      </c>
      <c r="R369" t="s">
        <v>34</v>
      </c>
      <c r="S369" t="s">
        <v>89</v>
      </c>
      <c r="U369" t="s">
        <v>30</v>
      </c>
      <c r="W369" t="s">
        <v>74</v>
      </c>
      <c r="Z369" s="9" t="s">
        <v>555</v>
      </c>
      <c r="AA369" t="str">
        <f t="shared" si="20"/>
        <v>0500</v>
      </c>
      <c r="AB369" t="str">
        <f t="shared" si="21"/>
        <v>2017</v>
      </c>
      <c r="AC369" t="str">
        <f t="shared" si="22"/>
        <v>35</v>
      </c>
      <c r="AD369" t="str">
        <f>VLOOKUP(AC369,OA_Lookup!$A$1:$B$229,2,FALSE)</f>
        <v>Military Traffic Management Command (MTMC)</v>
      </c>
      <c r="AE369" t="str">
        <f t="shared" si="23"/>
        <v>35-Military Traffic Management Command (MTMC)</v>
      </c>
      <c r="AF369" t="str">
        <f>VLOOKUP(D369,Month_Name!$A$1:$B$13,2,FALSE)</f>
        <v>Jun</v>
      </c>
    </row>
    <row r="370" spans="1:32" x14ac:dyDescent="0.25">
      <c r="A370" t="s">
        <v>25</v>
      </c>
      <c r="C370" t="s">
        <v>91</v>
      </c>
      <c r="D370" s="2">
        <v>44012</v>
      </c>
      <c r="G370" t="s">
        <v>82</v>
      </c>
      <c r="H370" t="s">
        <v>37</v>
      </c>
      <c r="I370" t="s">
        <v>40</v>
      </c>
      <c r="J370" t="s">
        <v>51</v>
      </c>
      <c r="K370" s="11">
        <v>0</v>
      </c>
      <c r="L370" s="1">
        <v>0</v>
      </c>
      <c r="M370" s="1">
        <v>54135.215799999998</v>
      </c>
      <c r="N370" s="1">
        <v>0</v>
      </c>
      <c r="O370" s="1">
        <v>0</v>
      </c>
      <c r="P370" s="1">
        <v>0</v>
      </c>
      <c r="Q370" s="1">
        <v>0</v>
      </c>
      <c r="R370" t="s">
        <v>41</v>
      </c>
      <c r="S370" t="s">
        <v>29</v>
      </c>
      <c r="U370" t="s">
        <v>30</v>
      </c>
      <c r="W370" t="s">
        <v>74</v>
      </c>
      <c r="Z370" s="9" t="s">
        <v>556</v>
      </c>
      <c r="AA370" t="str">
        <f t="shared" si="20"/>
        <v>0500</v>
      </c>
      <c r="AB370" t="str">
        <f t="shared" si="21"/>
        <v>2018</v>
      </c>
      <c r="AC370" t="str">
        <f t="shared" si="22"/>
        <v>35</v>
      </c>
      <c r="AD370" t="str">
        <f>VLOOKUP(AC370,OA_Lookup!$A$1:$B$229,2,FALSE)</f>
        <v>Military Traffic Management Command (MTMC)</v>
      </c>
      <c r="AE370" t="str">
        <f t="shared" si="23"/>
        <v>35-Military Traffic Management Command (MTMC)</v>
      </c>
      <c r="AF370" t="str">
        <f>VLOOKUP(D370,Month_Name!$A$1:$B$13,2,FALSE)</f>
        <v>Jun</v>
      </c>
    </row>
    <row r="371" spans="1:32" x14ac:dyDescent="0.25">
      <c r="A371" t="s">
        <v>25</v>
      </c>
      <c r="C371" t="s">
        <v>91</v>
      </c>
      <c r="D371" s="2">
        <v>44012</v>
      </c>
      <c r="G371" t="s">
        <v>82</v>
      </c>
      <c r="H371" t="s">
        <v>37</v>
      </c>
      <c r="I371" t="s">
        <v>40</v>
      </c>
      <c r="J371" t="s">
        <v>51</v>
      </c>
      <c r="K371" s="11">
        <v>0</v>
      </c>
      <c r="L371" s="1">
        <v>0</v>
      </c>
      <c r="M371" s="1">
        <v>0</v>
      </c>
      <c r="N371" s="1">
        <v>28950.012200000001</v>
      </c>
      <c r="O371" s="1">
        <v>28950.012200000001</v>
      </c>
      <c r="P371" s="1">
        <v>28950.012200000001</v>
      </c>
      <c r="Q371" s="1">
        <v>26401.289799999999</v>
      </c>
      <c r="R371" t="s">
        <v>41</v>
      </c>
      <c r="S371" t="s">
        <v>29</v>
      </c>
      <c r="U371" t="s">
        <v>54</v>
      </c>
      <c r="W371" t="s">
        <v>74</v>
      </c>
      <c r="Z371" s="9" t="s">
        <v>557</v>
      </c>
      <c r="AA371" t="str">
        <f t="shared" si="20"/>
        <v>2035</v>
      </c>
      <c r="AB371" t="str">
        <f t="shared" si="21"/>
        <v>2019</v>
      </c>
      <c r="AC371" t="str">
        <f t="shared" si="22"/>
        <v>35</v>
      </c>
      <c r="AD371" t="str">
        <f>VLOOKUP(AC371,OA_Lookup!$A$1:$B$229,2,FALSE)</f>
        <v>Military Traffic Management Command (MTMC)</v>
      </c>
      <c r="AE371" t="str">
        <f t="shared" si="23"/>
        <v>35-Military Traffic Management Command (MTMC)</v>
      </c>
      <c r="AF371" t="str">
        <f>VLOOKUP(D371,Month_Name!$A$1:$B$13,2,FALSE)</f>
        <v>Jun</v>
      </c>
    </row>
    <row r="372" spans="1:32" x14ac:dyDescent="0.25">
      <c r="A372" t="s">
        <v>25</v>
      </c>
      <c r="C372" t="s">
        <v>91</v>
      </c>
      <c r="D372" s="2">
        <v>44012</v>
      </c>
      <c r="G372" t="s">
        <v>82</v>
      </c>
      <c r="H372" t="s">
        <v>37</v>
      </c>
      <c r="I372" t="s">
        <v>44</v>
      </c>
      <c r="J372" t="s">
        <v>51</v>
      </c>
      <c r="K372" s="11">
        <v>0</v>
      </c>
      <c r="L372" s="1">
        <v>486458.74609999999</v>
      </c>
      <c r="M372" s="1">
        <v>54779.682699999998</v>
      </c>
      <c r="N372" s="1">
        <v>17643.986099999998</v>
      </c>
      <c r="O372" s="1">
        <v>17643.986099999998</v>
      </c>
      <c r="P372" s="1">
        <v>17643.986099999998</v>
      </c>
      <c r="Q372" s="1">
        <v>17643.986099999998</v>
      </c>
      <c r="R372" t="s">
        <v>45</v>
      </c>
      <c r="S372" t="s">
        <v>29</v>
      </c>
      <c r="U372" t="s">
        <v>30</v>
      </c>
      <c r="W372" t="s">
        <v>74</v>
      </c>
      <c r="Z372" s="9" t="s">
        <v>558</v>
      </c>
      <c r="AA372" t="str">
        <f t="shared" si="20"/>
        <v>2035</v>
      </c>
      <c r="AB372" t="str">
        <f t="shared" si="21"/>
        <v>2020</v>
      </c>
      <c r="AC372" t="str">
        <f t="shared" si="22"/>
        <v>35</v>
      </c>
      <c r="AD372" t="str">
        <f>VLOOKUP(AC372,OA_Lookup!$A$1:$B$229,2,FALSE)</f>
        <v>Military Traffic Management Command (MTMC)</v>
      </c>
      <c r="AE372" t="str">
        <f t="shared" si="23"/>
        <v>35-Military Traffic Management Command (MTMC)</v>
      </c>
      <c r="AF372" t="str">
        <f>VLOOKUP(D372,Month_Name!$A$1:$B$13,2,FALSE)</f>
        <v>Jun</v>
      </c>
    </row>
    <row r="373" spans="1:32" x14ac:dyDescent="0.25">
      <c r="A373" t="s">
        <v>25</v>
      </c>
      <c r="C373" t="s">
        <v>91</v>
      </c>
      <c r="D373" s="2">
        <v>44012</v>
      </c>
      <c r="G373" t="s">
        <v>82</v>
      </c>
      <c r="H373" t="s">
        <v>37</v>
      </c>
      <c r="I373" t="s">
        <v>44</v>
      </c>
      <c r="J373" t="s">
        <v>51</v>
      </c>
      <c r="K373" s="11">
        <v>0</v>
      </c>
      <c r="L373" s="1">
        <v>0</v>
      </c>
      <c r="M373" s="1">
        <v>0</v>
      </c>
      <c r="N373" s="1">
        <v>86987.194300000003</v>
      </c>
      <c r="O373" s="1">
        <v>86987.194300000003</v>
      </c>
      <c r="P373" s="1">
        <v>86987.194300000003</v>
      </c>
      <c r="Q373" s="1">
        <v>84478.982399999994</v>
      </c>
      <c r="R373" t="s">
        <v>45</v>
      </c>
      <c r="S373" t="s">
        <v>29</v>
      </c>
      <c r="U373" t="s">
        <v>54</v>
      </c>
      <c r="W373" t="s">
        <v>74</v>
      </c>
      <c r="Z373" s="9" t="s">
        <v>559</v>
      </c>
      <c r="AA373" t="str">
        <f t="shared" si="20"/>
        <v>2035</v>
      </c>
      <c r="AB373" t="str">
        <f t="shared" si="21"/>
        <v>2020</v>
      </c>
      <c r="AC373" t="str">
        <f t="shared" si="22"/>
        <v>35</v>
      </c>
      <c r="AD373" t="str">
        <f>VLOOKUP(AC373,OA_Lookup!$A$1:$B$229,2,FALSE)</f>
        <v>Military Traffic Management Command (MTMC)</v>
      </c>
      <c r="AE373" t="str">
        <f t="shared" si="23"/>
        <v>35-Military Traffic Management Command (MTMC)</v>
      </c>
      <c r="AF373" t="str">
        <f>VLOOKUP(D373,Month_Name!$A$1:$B$13,2,FALSE)</f>
        <v>Jun</v>
      </c>
    </row>
    <row r="374" spans="1:32" x14ac:dyDescent="0.25">
      <c r="A374" t="s">
        <v>25</v>
      </c>
      <c r="C374" t="s">
        <v>92</v>
      </c>
      <c r="D374" s="2">
        <v>44043</v>
      </c>
      <c r="G374" t="s">
        <v>79</v>
      </c>
      <c r="H374" t="s">
        <v>26</v>
      </c>
      <c r="I374" t="s">
        <v>72</v>
      </c>
      <c r="J374" t="s">
        <v>51</v>
      </c>
      <c r="K374" s="11">
        <v>0</v>
      </c>
      <c r="L374" s="1">
        <v>0</v>
      </c>
      <c r="M374" s="1">
        <v>0</v>
      </c>
      <c r="N374" s="1">
        <v>0</v>
      </c>
      <c r="O374" s="1">
        <v>0</v>
      </c>
      <c r="P374" s="1">
        <v>124610.0699</v>
      </c>
      <c r="Q374" s="1">
        <v>124610.0699</v>
      </c>
      <c r="R374" t="s">
        <v>73</v>
      </c>
      <c r="S374" t="s">
        <v>29</v>
      </c>
      <c r="U374" t="s">
        <v>53</v>
      </c>
      <c r="W374" t="s">
        <v>74</v>
      </c>
      <c r="Z374" s="9" t="s">
        <v>563</v>
      </c>
      <c r="AA374" t="str">
        <f t="shared" si="20"/>
        <v>2020</v>
      </c>
      <c r="AB374" t="str">
        <f t="shared" si="21"/>
        <v>2020</v>
      </c>
      <c r="AC374" t="str">
        <f t="shared" si="22"/>
        <v>8</v>
      </c>
      <c r="AD374" t="str">
        <f>VLOOKUP(AC374,OA_Lookup!$A$1:$B$229,2,FALSE)</f>
        <v>Army Corps of Engineers (COE)</v>
      </c>
      <c r="AE374" t="str">
        <f t="shared" si="23"/>
        <v>8-Army Corps of Engineers (COE)</v>
      </c>
      <c r="AF374" t="str">
        <f>VLOOKUP(D374,Month_Name!$A$1:$B$13,2,FALSE)</f>
        <v>Jul</v>
      </c>
    </row>
    <row r="375" spans="1:32" x14ac:dyDescent="0.25">
      <c r="A375" t="s">
        <v>25</v>
      </c>
      <c r="C375" t="s">
        <v>92</v>
      </c>
      <c r="D375" s="2">
        <v>44043</v>
      </c>
      <c r="G375" t="s">
        <v>79</v>
      </c>
      <c r="H375" t="s">
        <v>26</v>
      </c>
      <c r="I375" t="s">
        <v>31</v>
      </c>
      <c r="J375" t="s">
        <v>51</v>
      </c>
      <c r="K375" s="11">
        <v>0</v>
      </c>
      <c r="L375" s="1">
        <v>0</v>
      </c>
      <c r="M375" s="1">
        <v>0</v>
      </c>
      <c r="N375" s="1">
        <v>0</v>
      </c>
      <c r="O375" s="1">
        <v>0</v>
      </c>
      <c r="P375" s="1">
        <v>182211.9184</v>
      </c>
      <c r="Q375" s="1">
        <v>160357.3726</v>
      </c>
      <c r="R375" t="s">
        <v>32</v>
      </c>
      <c r="S375" t="s">
        <v>52</v>
      </c>
      <c r="U375" t="s">
        <v>53</v>
      </c>
      <c r="W375" t="s">
        <v>74</v>
      </c>
      <c r="Z375" s="9" t="s">
        <v>564</v>
      </c>
      <c r="AA375" t="str">
        <f t="shared" si="20"/>
        <v>0100</v>
      </c>
      <c r="AB375" t="str">
        <f t="shared" si="21"/>
        <v>2020</v>
      </c>
      <c r="AC375" t="str">
        <f t="shared" si="22"/>
        <v>8</v>
      </c>
      <c r="AD375" t="str">
        <f>VLOOKUP(AC375,OA_Lookup!$A$1:$B$229,2,FALSE)</f>
        <v>Army Corps of Engineers (COE)</v>
      </c>
      <c r="AE375" t="str">
        <f t="shared" si="23"/>
        <v>8-Army Corps of Engineers (COE)</v>
      </c>
      <c r="AF375" t="str">
        <f>VLOOKUP(D375,Month_Name!$A$1:$B$13,2,FALSE)</f>
        <v>Jul</v>
      </c>
    </row>
    <row r="376" spans="1:32" x14ac:dyDescent="0.25">
      <c r="A376" t="s">
        <v>25</v>
      </c>
      <c r="C376" t="s">
        <v>92</v>
      </c>
      <c r="D376" s="2">
        <v>44043</v>
      </c>
      <c r="G376" t="s">
        <v>79</v>
      </c>
      <c r="H376" t="s">
        <v>26</v>
      </c>
      <c r="I376" t="s">
        <v>31</v>
      </c>
      <c r="J376" t="s">
        <v>51</v>
      </c>
      <c r="K376" s="11">
        <v>0</v>
      </c>
      <c r="L376" s="1">
        <v>-90500.585000000006</v>
      </c>
      <c r="M376" s="1">
        <v>0</v>
      </c>
      <c r="N376" s="1">
        <v>159755.85750000001</v>
      </c>
      <c r="O376" s="1">
        <v>159755.85750000001</v>
      </c>
      <c r="P376" s="1">
        <v>348.99020000000002</v>
      </c>
      <c r="Q376" s="1">
        <v>348.99020000000002</v>
      </c>
      <c r="R376" t="s">
        <v>32</v>
      </c>
      <c r="S376" t="s">
        <v>52</v>
      </c>
      <c r="U376" t="s">
        <v>30</v>
      </c>
      <c r="W376" t="s">
        <v>74</v>
      </c>
      <c r="Z376" s="9" t="s">
        <v>565</v>
      </c>
      <c r="AA376" t="str">
        <f t="shared" si="20"/>
        <v>0100</v>
      </c>
      <c r="AB376" t="str">
        <f t="shared" si="21"/>
        <v>2020</v>
      </c>
      <c r="AC376" t="str">
        <f t="shared" si="22"/>
        <v>8</v>
      </c>
      <c r="AD376" t="str">
        <f>VLOOKUP(AC376,OA_Lookup!$A$1:$B$229,2,FALSE)</f>
        <v>Army Corps of Engineers (COE)</v>
      </c>
      <c r="AE376" t="str">
        <f t="shared" si="23"/>
        <v>8-Army Corps of Engineers (COE)</v>
      </c>
      <c r="AF376" t="str">
        <f>VLOOKUP(D376,Month_Name!$A$1:$B$13,2,FALSE)</f>
        <v>Jul</v>
      </c>
    </row>
    <row r="377" spans="1:32" x14ac:dyDescent="0.25">
      <c r="A377" t="s">
        <v>25</v>
      </c>
      <c r="C377" t="s">
        <v>92</v>
      </c>
      <c r="D377" s="2">
        <v>44043</v>
      </c>
      <c r="G377" t="s">
        <v>79</v>
      </c>
      <c r="H377" t="s">
        <v>26</v>
      </c>
      <c r="I377" t="s">
        <v>33</v>
      </c>
      <c r="J377" t="s">
        <v>51</v>
      </c>
      <c r="K377" s="11">
        <v>0</v>
      </c>
      <c r="L377" s="1">
        <v>-3381.5554999999999</v>
      </c>
      <c r="M377" s="1">
        <v>-3381.5554999999999</v>
      </c>
      <c r="N377" s="1">
        <v>0</v>
      </c>
      <c r="O377" s="1">
        <v>0</v>
      </c>
      <c r="P377" s="1">
        <v>0</v>
      </c>
      <c r="Q377" s="1">
        <v>0</v>
      </c>
      <c r="R377" t="s">
        <v>34</v>
      </c>
      <c r="S377" t="s">
        <v>29</v>
      </c>
      <c r="U377" t="s">
        <v>30</v>
      </c>
      <c r="W377" t="s">
        <v>74</v>
      </c>
      <c r="Z377" s="9" t="s">
        <v>566</v>
      </c>
      <c r="AA377" t="str">
        <f t="shared" si="20"/>
        <v>2020</v>
      </c>
      <c r="AB377" t="str">
        <f t="shared" si="21"/>
        <v>2020</v>
      </c>
      <c r="AC377" t="str">
        <f t="shared" si="22"/>
        <v>8</v>
      </c>
      <c r="AD377" t="str">
        <f>VLOOKUP(AC377,OA_Lookup!$A$1:$B$229,2,FALSE)</f>
        <v>Army Corps of Engineers (COE)</v>
      </c>
      <c r="AE377" t="str">
        <f t="shared" si="23"/>
        <v>8-Army Corps of Engineers (COE)</v>
      </c>
      <c r="AF377" t="str">
        <f>VLOOKUP(D377,Month_Name!$A$1:$B$13,2,FALSE)</f>
        <v>Jul</v>
      </c>
    </row>
    <row r="378" spans="1:32" x14ac:dyDescent="0.25">
      <c r="A378" t="s">
        <v>25</v>
      </c>
      <c r="C378" t="s">
        <v>92</v>
      </c>
      <c r="D378" s="2">
        <v>44043</v>
      </c>
      <c r="G378" t="s">
        <v>79</v>
      </c>
      <c r="H378" t="s">
        <v>26</v>
      </c>
      <c r="I378" t="s">
        <v>33</v>
      </c>
      <c r="J378" t="s">
        <v>51</v>
      </c>
      <c r="K378" s="11">
        <v>0</v>
      </c>
      <c r="L378" s="1">
        <v>0</v>
      </c>
      <c r="M378" s="1">
        <v>0</v>
      </c>
      <c r="N378" s="1">
        <v>10015.2045</v>
      </c>
      <c r="O378" s="1">
        <v>10015.2045</v>
      </c>
      <c r="P378" s="1">
        <v>10015.2045</v>
      </c>
      <c r="Q378" s="1">
        <v>13063.282499999999</v>
      </c>
      <c r="R378" t="s">
        <v>34</v>
      </c>
      <c r="S378" t="s">
        <v>29</v>
      </c>
      <c r="U378" t="s">
        <v>54</v>
      </c>
      <c r="W378" t="s">
        <v>74</v>
      </c>
      <c r="Z378" s="9" t="s">
        <v>567</v>
      </c>
      <c r="AA378" t="str">
        <f t="shared" si="20"/>
        <v>2065</v>
      </c>
      <c r="AB378" t="str">
        <f t="shared" si="21"/>
        <v>2020</v>
      </c>
      <c r="AC378" t="str">
        <f t="shared" si="22"/>
        <v>8</v>
      </c>
      <c r="AD378" t="str">
        <f>VLOOKUP(AC378,OA_Lookup!$A$1:$B$229,2,FALSE)</f>
        <v>Army Corps of Engineers (COE)</v>
      </c>
      <c r="AE378" t="str">
        <f t="shared" si="23"/>
        <v>8-Army Corps of Engineers (COE)</v>
      </c>
      <c r="AF378" t="str">
        <f>VLOOKUP(D378,Month_Name!$A$1:$B$13,2,FALSE)</f>
        <v>Jul</v>
      </c>
    </row>
    <row r="379" spans="1:32" x14ac:dyDescent="0.25">
      <c r="A379" t="s">
        <v>25</v>
      </c>
      <c r="C379" t="s">
        <v>92</v>
      </c>
      <c r="D379" s="2">
        <v>44043</v>
      </c>
      <c r="G379" t="s">
        <v>79</v>
      </c>
      <c r="H379" t="s">
        <v>26</v>
      </c>
      <c r="I379" t="s">
        <v>77</v>
      </c>
      <c r="J379" t="s">
        <v>51</v>
      </c>
      <c r="K379" s="11">
        <v>0</v>
      </c>
      <c r="L379" s="1">
        <v>0</v>
      </c>
      <c r="M379" s="1">
        <v>0</v>
      </c>
      <c r="N379" s="1">
        <v>0</v>
      </c>
      <c r="O379" s="1">
        <v>0</v>
      </c>
      <c r="P379" s="1">
        <v>7524.0291999999999</v>
      </c>
      <c r="Q379" s="1">
        <v>7524.0291999999999</v>
      </c>
      <c r="R379" t="s">
        <v>78</v>
      </c>
      <c r="S379" t="s">
        <v>52</v>
      </c>
      <c r="U379" t="s">
        <v>53</v>
      </c>
      <c r="W379" t="s">
        <v>74</v>
      </c>
      <c r="Z379" s="9" t="s">
        <v>568</v>
      </c>
      <c r="AA379" t="str">
        <f t="shared" si="20"/>
        <v>2020</v>
      </c>
      <c r="AB379" t="str">
        <f t="shared" si="21"/>
        <v>2020</v>
      </c>
      <c r="AC379" t="str">
        <f t="shared" si="22"/>
        <v>8</v>
      </c>
      <c r="AD379" t="str">
        <f>VLOOKUP(AC379,OA_Lookup!$A$1:$B$229,2,FALSE)</f>
        <v>Army Corps of Engineers (COE)</v>
      </c>
      <c r="AE379" t="str">
        <f t="shared" si="23"/>
        <v>8-Army Corps of Engineers (COE)</v>
      </c>
      <c r="AF379" t="str">
        <f>VLOOKUP(D379,Month_Name!$A$1:$B$13,2,FALSE)</f>
        <v>Jul</v>
      </c>
    </row>
    <row r="380" spans="1:32" x14ac:dyDescent="0.25">
      <c r="A380" t="s">
        <v>25</v>
      </c>
      <c r="C380" t="s">
        <v>92</v>
      </c>
      <c r="D380" s="2">
        <v>44043</v>
      </c>
      <c r="G380" t="s">
        <v>79</v>
      </c>
      <c r="H380" t="s">
        <v>26</v>
      </c>
      <c r="I380" t="s">
        <v>77</v>
      </c>
      <c r="J380" t="s">
        <v>51</v>
      </c>
      <c r="K380" s="11">
        <v>0</v>
      </c>
      <c r="L380" s="1">
        <v>-184919.52840000001</v>
      </c>
      <c r="M380" s="1">
        <v>0</v>
      </c>
      <c r="N380" s="1">
        <v>0</v>
      </c>
      <c r="O380" s="1">
        <v>0</v>
      </c>
      <c r="P380" s="1">
        <v>0</v>
      </c>
      <c r="Q380" s="1">
        <v>0</v>
      </c>
      <c r="R380" t="s">
        <v>78</v>
      </c>
      <c r="S380" t="s">
        <v>52</v>
      </c>
      <c r="U380" t="s">
        <v>30</v>
      </c>
      <c r="W380" t="s">
        <v>74</v>
      </c>
      <c r="Z380" s="9" t="s">
        <v>560</v>
      </c>
      <c r="AA380" t="str">
        <f t="shared" si="20"/>
        <v>2020</v>
      </c>
      <c r="AB380" t="str">
        <f t="shared" si="21"/>
        <v>2020</v>
      </c>
      <c r="AC380" t="str">
        <f t="shared" si="22"/>
        <v>8</v>
      </c>
      <c r="AD380" t="str">
        <f>VLOOKUP(AC380,OA_Lookup!$A$1:$B$229,2,FALSE)</f>
        <v>Army Corps of Engineers (COE)</v>
      </c>
      <c r="AE380" t="str">
        <f t="shared" si="23"/>
        <v>8-Army Corps of Engineers (COE)</v>
      </c>
      <c r="AF380" t="str">
        <f>VLOOKUP(D380,Month_Name!$A$1:$B$13,2,FALSE)</f>
        <v>Jul</v>
      </c>
    </row>
    <row r="381" spans="1:32" x14ac:dyDescent="0.25">
      <c r="A381" t="s">
        <v>25</v>
      </c>
      <c r="C381" t="s">
        <v>92</v>
      </c>
      <c r="D381" s="2">
        <v>44043</v>
      </c>
      <c r="G381" t="s">
        <v>79</v>
      </c>
      <c r="H381" t="s">
        <v>37</v>
      </c>
      <c r="I381" t="s">
        <v>75</v>
      </c>
      <c r="J381" t="s">
        <v>51</v>
      </c>
      <c r="K381" s="11">
        <v>0</v>
      </c>
      <c r="L381" s="1">
        <v>0</v>
      </c>
      <c r="M381" s="1">
        <v>0</v>
      </c>
      <c r="N381" s="1">
        <v>0</v>
      </c>
      <c r="O381" s="1">
        <v>0</v>
      </c>
      <c r="P381" s="1">
        <v>225860.52119999999</v>
      </c>
      <c r="Q381" s="1">
        <v>0</v>
      </c>
      <c r="R381" t="s">
        <v>76</v>
      </c>
      <c r="S381" t="s">
        <v>29</v>
      </c>
      <c r="U381" t="s">
        <v>53</v>
      </c>
      <c r="W381" t="s">
        <v>74</v>
      </c>
      <c r="Z381" s="9" t="s">
        <v>561</v>
      </c>
      <c r="AA381" t="str">
        <f t="shared" si="20"/>
        <v>2020</v>
      </c>
      <c r="AB381" t="str">
        <f t="shared" si="21"/>
        <v>2020</v>
      </c>
      <c r="AC381" t="str">
        <f t="shared" si="22"/>
        <v>8</v>
      </c>
      <c r="AD381" t="str">
        <f>VLOOKUP(AC381,OA_Lookup!$A$1:$B$229,2,FALSE)</f>
        <v>Army Corps of Engineers (COE)</v>
      </c>
      <c r="AE381" t="str">
        <f t="shared" si="23"/>
        <v>8-Army Corps of Engineers (COE)</v>
      </c>
      <c r="AF381" t="str">
        <f>VLOOKUP(D381,Month_Name!$A$1:$B$13,2,FALSE)</f>
        <v>Jul</v>
      </c>
    </row>
    <row r="382" spans="1:32" x14ac:dyDescent="0.25">
      <c r="A382" t="s">
        <v>25</v>
      </c>
      <c r="C382" t="s">
        <v>92</v>
      </c>
      <c r="D382" s="2">
        <v>44043</v>
      </c>
      <c r="G382" t="s">
        <v>79</v>
      </c>
      <c r="H382" t="s">
        <v>37</v>
      </c>
      <c r="I382" t="s">
        <v>75</v>
      </c>
      <c r="J382" t="s">
        <v>51</v>
      </c>
      <c r="K382" s="11">
        <v>0</v>
      </c>
      <c r="L382" s="1">
        <v>-225.18430000000001</v>
      </c>
      <c r="M382" s="1">
        <v>0</v>
      </c>
      <c r="N382" s="1">
        <v>0</v>
      </c>
      <c r="O382" s="1">
        <v>0</v>
      </c>
      <c r="P382" s="1">
        <v>0</v>
      </c>
      <c r="Q382" s="1">
        <v>0</v>
      </c>
      <c r="R382" t="s">
        <v>76</v>
      </c>
      <c r="S382" t="s">
        <v>29</v>
      </c>
      <c r="U382" t="s">
        <v>30</v>
      </c>
      <c r="W382" t="s">
        <v>74</v>
      </c>
      <c r="Z382" s="9" t="s">
        <v>562</v>
      </c>
      <c r="AA382" t="str">
        <f t="shared" si="20"/>
        <v>0725</v>
      </c>
      <c r="AB382" t="str">
        <f t="shared" si="21"/>
        <v>2020</v>
      </c>
      <c r="AC382" t="str">
        <f t="shared" si="22"/>
        <v>8</v>
      </c>
      <c r="AD382" t="str">
        <f>VLOOKUP(AC382,OA_Lookup!$A$1:$B$229,2,FALSE)</f>
        <v>Army Corps of Engineers (COE)</v>
      </c>
      <c r="AE382" t="str">
        <f t="shared" si="23"/>
        <v>8-Army Corps of Engineers (COE)</v>
      </c>
      <c r="AF382" t="str">
        <f>VLOOKUP(D382,Month_Name!$A$1:$B$13,2,FALSE)</f>
        <v>Jul</v>
      </c>
    </row>
    <row r="383" spans="1:32" x14ac:dyDescent="0.25">
      <c r="A383" t="s">
        <v>25</v>
      </c>
      <c r="C383" t="s">
        <v>92</v>
      </c>
      <c r="D383" s="2">
        <v>44043</v>
      </c>
      <c r="G383" t="s">
        <v>79</v>
      </c>
      <c r="H383" t="s">
        <v>37</v>
      </c>
      <c r="I383" t="s">
        <v>56</v>
      </c>
      <c r="J383" t="s">
        <v>51</v>
      </c>
      <c r="K383" s="11">
        <v>0</v>
      </c>
      <c r="L383" s="1">
        <v>0</v>
      </c>
      <c r="M383" s="1">
        <v>117823.705</v>
      </c>
      <c r="N383" s="1">
        <v>0</v>
      </c>
      <c r="O383" s="1">
        <v>0</v>
      </c>
      <c r="P383" s="1">
        <v>0</v>
      </c>
      <c r="Q383" s="1">
        <v>0</v>
      </c>
      <c r="R383" t="s">
        <v>57</v>
      </c>
      <c r="S383" t="s">
        <v>29</v>
      </c>
      <c r="U383" t="s">
        <v>30</v>
      </c>
      <c r="W383" t="s">
        <v>74</v>
      </c>
      <c r="Z383" s="9" t="s">
        <v>555</v>
      </c>
      <c r="AA383" t="str">
        <f t="shared" si="20"/>
        <v>0500</v>
      </c>
      <c r="AB383" t="str">
        <f t="shared" si="21"/>
        <v>2017</v>
      </c>
      <c r="AC383" t="str">
        <f t="shared" si="22"/>
        <v>8</v>
      </c>
      <c r="AD383" t="str">
        <f>VLOOKUP(AC383,OA_Lookup!$A$1:$B$229,2,FALSE)</f>
        <v>Army Corps of Engineers (COE)</v>
      </c>
      <c r="AE383" t="str">
        <f t="shared" si="23"/>
        <v>8-Army Corps of Engineers (COE)</v>
      </c>
      <c r="AF383" t="str">
        <f>VLOOKUP(D383,Month_Name!$A$1:$B$13,2,FALSE)</f>
        <v>Jul</v>
      </c>
    </row>
    <row r="384" spans="1:32" x14ac:dyDescent="0.25">
      <c r="A384" t="s">
        <v>25</v>
      </c>
      <c r="C384" t="s">
        <v>92</v>
      </c>
      <c r="D384" s="2">
        <v>44043</v>
      </c>
      <c r="G384" t="s">
        <v>79</v>
      </c>
      <c r="H384" t="s">
        <v>37</v>
      </c>
      <c r="I384" t="s">
        <v>56</v>
      </c>
      <c r="J384" t="s">
        <v>51</v>
      </c>
      <c r="K384" s="11">
        <v>0</v>
      </c>
      <c r="L384" s="1">
        <v>0</v>
      </c>
      <c r="M384" s="1">
        <v>0</v>
      </c>
      <c r="N384" s="1">
        <v>75947.135899999994</v>
      </c>
      <c r="O384" s="1">
        <v>75947.135899999994</v>
      </c>
      <c r="P384" s="1">
        <v>75947.135899999994</v>
      </c>
      <c r="Q384" s="1">
        <v>99061.599300000002</v>
      </c>
      <c r="R384" t="s">
        <v>57</v>
      </c>
      <c r="S384" t="s">
        <v>29</v>
      </c>
      <c r="U384" t="s">
        <v>54</v>
      </c>
      <c r="W384" t="s">
        <v>74</v>
      </c>
      <c r="Z384" s="9" t="s">
        <v>556</v>
      </c>
      <c r="AA384" t="str">
        <f t="shared" si="20"/>
        <v>0500</v>
      </c>
      <c r="AB384" t="str">
        <f t="shared" si="21"/>
        <v>2018</v>
      </c>
      <c r="AC384" t="str">
        <f t="shared" si="22"/>
        <v>8</v>
      </c>
      <c r="AD384" t="str">
        <f>VLOOKUP(AC384,OA_Lookup!$A$1:$B$229,2,FALSE)</f>
        <v>Army Corps of Engineers (COE)</v>
      </c>
      <c r="AE384" t="str">
        <f t="shared" si="23"/>
        <v>8-Army Corps of Engineers (COE)</v>
      </c>
      <c r="AF384" t="str">
        <f>VLOOKUP(D384,Month_Name!$A$1:$B$13,2,FALSE)</f>
        <v>Jul</v>
      </c>
    </row>
    <row r="385" spans="1:32" x14ac:dyDescent="0.25">
      <c r="A385" t="s">
        <v>25</v>
      </c>
      <c r="C385" t="s">
        <v>92</v>
      </c>
      <c r="D385" s="2">
        <v>44043</v>
      </c>
      <c r="G385" t="s">
        <v>79</v>
      </c>
      <c r="H385" t="s">
        <v>37</v>
      </c>
      <c r="I385" t="s">
        <v>44</v>
      </c>
      <c r="J385" t="s">
        <v>51</v>
      </c>
      <c r="K385" s="11">
        <v>0</v>
      </c>
      <c r="L385" s="1">
        <v>0</v>
      </c>
      <c r="M385" s="1">
        <v>5227308.5707</v>
      </c>
      <c r="N385" s="1">
        <v>-159883.8487</v>
      </c>
      <c r="O385" s="1">
        <v>-159883.8487</v>
      </c>
      <c r="P385" s="1">
        <v>-159883.8487</v>
      </c>
      <c r="Q385" s="1">
        <v>-159883.8487</v>
      </c>
      <c r="R385" t="s">
        <v>45</v>
      </c>
      <c r="S385" t="s">
        <v>29</v>
      </c>
      <c r="U385" t="s">
        <v>30</v>
      </c>
      <c r="W385" t="s">
        <v>74</v>
      </c>
      <c r="Z385" s="9" t="s">
        <v>557</v>
      </c>
      <c r="AA385" t="str">
        <f t="shared" si="20"/>
        <v>2035</v>
      </c>
      <c r="AB385" t="str">
        <f t="shared" si="21"/>
        <v>2019</v>
      </c>
      <c r="AC385" t="str">
        <f t="shared" si="22"/>
        <v>8</v>
      </c>
      <c r="AD385" t="str">
        <f>VLOOKUP(AC385,OA_Lookup!$A$1:$B$229,2,FALSE)</f>
        <v>Army Corps of Engineers (COE)</v>
      </c>
      <c r="AE385" t="str">
        <f t="shared" si="23"/>
        <v>8-Army Corps of Engineers (COE)</v>
      </c>
      <c r="AF385" t="str">
        <f>VLOOKUP(D385,Month_Name!$A$1:$B$13,2,FALSE)</f>
        <v>Jul</v>
      </c>
    </row>
    <row r="386" spans="1:32" x14ac:dyDescent="0.25">
      <c r="A386" t="s">
        <v>25</v>
      </c>
      <c r="C386" t="s">
        <v>92</v>
      </c>
      <c r="D386" s="2">
        <v>44043</v>
      </c>
      <c r="G386" t="s">
        <v>79</v>
      </c>
      <c r="H386" t="s">
        <v>37</v>
      </c>
      <c r="I386" t="s">
        <v>44</v>
      </c>
      <c r="J386" t="s">
        <v>51</v>
      </c>
      <c r="K386" s="11">
        <v>0</v>
      </c>
      <c r="L386" s="1">
        <v>0</v>
      </c>
      <c r="M386" s="1">
        <v>0</v>
      </c>
      <c r="N386" s="1">
        <v>2966039.0718999999</v>
      </c>
      <c r="O386" s="1">
        <v>2966039.0718999999</v>
      </c>
      <c r="P386" s="1">
        <v>2966039.0718999999</v>
      </c>
      <c r="Q386" s="1">
        <v>3862033.7357000001</v>
      </c>
      <c r="R386" t="s">
        <v>45</v>
      </c>
      <c r="S386" t="s">
        <v>29</v>
      </c>
      <c r="U386" t="s">
        <v>54</v>
      </c>
      <c r="W386" t="s">
        <v>74</v>
      </c>
      <c r="Z386" s="9" t="s">
        <v>558</v>
      </c>
      <c r="AA386" t="str">
        <f t="shared" si="20"/>
        <v>2035</v>
      </c>
      <c r="AB386" t="str">
        <f t="shared" si="21"/>
        <v>2020</v>
      </c>
      <c r="AC386" t="str">
        <f t="shared" si="22"/>
        <v>8</v>
      </c>
      <c r="AD386" t="str">
        <f>VLOOKUP(AC386,OA_Lookup!$A$1:$B$229,2,FALSE)</f>
        <v>Army Corps of Engineers (COE)</v>
      </c>
      <c r="AE386" t="str">
        <f t="shared" si="23"/>
        <v>8-Army Corps of Engineers (COE)</v>
      </c>
      <c r="AF386" t="str">
        <f>VLOOKUP(D386,Month_Name!$A$1:$B$13,2,FALSE)</f>
        <v>Jul</v>
      </c>
    </row>
    <row r="387" spans="1:32" x14ac:dyDescent="0.25">
      <c r="A387" t="s">
        <v>25</v>
      </c>
      <c r="C387" t="s">
        <v>92</v>
      </c>
      <c r="D387" s="2">
        <v>44043</v>
      </c>
      <c r="G387" t="s">
        <v>80</v>
      </c>
      <c r="H387" t="s">
        <v>26</v>
      </c>
      <c r="I387" t="s">
        <v>33</v>
      </c>
      <c r="J387" t="s">
        <v>51</v>
      </c>
      <c r="K387" s="11">
        <v>0</v>
      </c>
      <c r="L387" s="1">
        <v>0</v>
      </c>
      <c r="M387" s="1">
        <v>0</v>
      </c>
      <c r="N387" s="1">
        <v>7381157.6442</v>
      </c>
      <c r="O387" s="1">
        <v>7125787.3722999999</v>
      </c>
      <c r="P387" s="1">
        <v>617580.19819999998</v>
      </c>
      <c r="Q387" s="1">
        <v>224541.86619999999</v>
      </c>
      <c r="R387" t="s">
        <v>34</v>
      </c>
      <c r="S387" t="s">
        <v>29</v>
      </c>
      <c r="U387" t="s">
        <v>53</v>
      </c>
      <c r="W387" t="s">
        <v>74</v>
      </c>
      <c r="Z387" s="9" t="s">
        <v>559</v>
      </c>
      <c r="AA387" t="str">
        <f t="shared" ref="AA387:AA450" si="24">LEFT(Z387,4)</f>
        <v>2035</v>
      </c>
      <c r="AB387" t="str">
        <f t="shared" ref="AB387:AB450" si="25">"20"&amp;RIGHT(Z387,2)</f>
        <v>2020</v>
      </c>
      <c r="AC387" t="str">
        <f t="shared" ref="AC387:AC450" si="26">MID(G387,4,2)</f>
        <v>10</v>
      </c>
      <c r="AD387" t="str">
        <f>VLOOKUP(AC387,OA_Lookup!$A$1:$B$229,2,FALSE)</f>
        <v>DSWA</v>
      </c>
      <c r="AE387" t="str">
        <f t="shared" ref="AE387:AE450" si="27">AC387&amp;"-"&amp;AD387</f>
        <v>10-DSWA</v>
      </c>
      <c r="AF387" t="str">
        <f>VLOOKUP(D387,Month_Name!$A$1:$B$13,2,FALSE)</f>
        <v>Jul</v>
      </c>
    </row>
    <row r="388" spans="1:32" x14ac:dyDescent="0.25">
      <c r="A388" t="s">
        <v>25</v>
      </c>
      <c r="C388" t="s">
        <v>92</v>
      </c>
      <c r="D388" s="2">
        <v>44043</v>
      </c>
      <c r="G388" t="s">
        <v>80</v>
      </c>
      <c r="H388" t="s">
        <v>26</v>
      </c>
      <c r="I388" t="s">
        <v>33</v>
      </c>
      <c r="J388" t="s">
        <v>51</v>
      </c>
      <c r="K388" s="11">
        <v>0</v>
      </c>
      <c r="L388" s="1">
        <v>-3790981.5</v>
      </c>
      <c r="M388" s="1">
        <v>6669588.2406000001</v>
      </c>
      <c r="N388" s="1">
        <v>27415580.8281</v>
      </c>
      <c r="O388" s="1">
        <v>23690049.728999998</v>
      </c>
      <c r="P388" s="1">
        <v>2798930.4086000002</v>
      </c>
      <c r="Q388" s="1">
        <v>2771491.2541999999</v>
      </c>
      <c r="R388" t="s">
        <v>34</v>
      </c>
      <c r="S388" t="s">
        <v>29</v>
      </c>
      <c r="U388" t="s">
        <v>30</v>
      </c>
      <c r="W388" t="s">
        <v>74</v>
      </c>
      <c r="Z388" s="9" t="s">
        <v>563</v>
      </c>
      <c r="AA388" t="str">
        <f t="shared" si="24"/>
        <v>2020</v>
      </c>
      <c r="AB388" t="str">
        <f t="shared" si="25"/>
        <v>2020</v>
      </c>
      <c r="AC388" t="str">
        <f t="shared" si="26"/>
        <v>10</v>
      </c>
      <c r="AD388" t="str">
        <f>VLOOKUP(AC388,OA_Lookup!$A$1:$B$229,2,FALSE)</f>
        <v>DSWA</v>
      </c>
      <c r="AE388" t="str">
        <f t="shared" si="27"/>
        <v>10-DSWA</v>
      </c>
      <c r="AF388" t="str">
        <f>VLOOKUP(D388,Month_Name!$A$1:$B$13,2,FALSE)</f>
        <v>Jul</v>
      </c>
    </row>
    <row r="389" spans="1:32" x14ac:dyDescent="0.25">
      <c r="A389" t="s">
        <v>25</v>
      </c>
      <c r="C389" t="s">
        <v>92</v>
      </c>
      <c r="D389" s="2">
        <v>44043</v>
      </c>
      <c r="G389" t="s">
        <v>80</v>
      </c>
      <c r="H389" t="s">
        <v>26</v>
      </c>
      <c r="I389" t="s">
        <v>33</v>
      </c>
      <c r="J389" t="s">
        <v>51</v>
      </c>
      <c r="K389" s="11">
        <v>0</v>
      </c>
      <c r="L389" s="1">
        <v>0</v>
      </c>
      <c r="M389" s="1">
        <v>0</v>
      </c>
      <c r="N389" s="1">
        <v>10031074.282500001</v>
      </c>
      <c r="O389" s="1">
        <v>10031074.282500001</v>
      </c>
      <c r="P389" s="1">
        <v>613574.85190000001</v>
      </c>
      <c r="Q389" s="1">
        <v>125707.5894</v>
      </c>
      <c r="R389" t="s">
        <v>34</v>
      </c>
      <c r="S389" t="s">
        <v>61</v>
      </c>
      <c r="U389" t="s">
        <v>53</v>
      </c>
      <c r="W389" t="s">
        <v>74</v>
      </c>
      <c r="Z389" s="9" t="s">
        <v>564</v>
      </c>
      <c r="AA389" t="str">
        <f t="shared" si="24"/>
        <v>0100</v>
      </c>
      <c r="AB389" t="str">
        <f t="shared" si="25"/>
        <v>2020</v>
      </c>
      <c r="AC389" t="str">
        <f t="shared" si="26"/>
        <v>10</v>
      </c>
      <c r="AD389" t="str">
        <f>VLOOKUP(AC389,OA_Lookup!$A$1:$B$229,2,FALSE)</f>
        <v>DSWA</v>
      </c>
      <c r="AE389" t="str">
        <f t="shared" si="27"/>
        <v>10-DSWA</v>
      </c>
      <c r="AF389" t="str">
        <f>VLOOKUP(D389,Month_Name!$A$1:$B$13,2,FALSE)</f>
        <v>Jul</v>
      </c>
    </row>
    <row r="390" spans="1:32" x14ac:dyDescent="0.25">
      <c r="A390" t="s">
        <v>25</v>
      </c>
      <c r="C390" t="s">
        <v>92</v>
      </c>
      <c r="D390" s="2">
        <v>44043</v>
      </c>
      <c r="G390" t="s">
        <v>80</v>
      </c>
      <c r="H390" t="s">
        <v>26</v>
      </c>
      <c r="I390" t="s">
        <v>33</v>
      </c>
      <c r="J390" t="s">
        <v>51</v>
      </c>
      <c r="K390" s="11">
        <v>0</v>
      </c>
      <c r="L390" s="1">
        <v>-3790981.5</v>
      </c>
      <c r="M390" s="1">
        <v>8123636.6333999997</v>
      </c>
      <c r="N390" s="1">
        <v>9118783.0536000002</v>
      </c>
      <c r="O390" s="1">
        <v>9078853.4642999992</v>
      </c>
      <c r="P390" s="1">
        <v>117391.9198</v>
      </c>
      <c r="Q390" s="1">
        <v>117391.9198</v>
      </c>
      <c r="R390" t="s">
        <v>34</v>
      </c>
      <c r="S390" t="s">
        <v>61</v>
      </c>
      <c r="U390" t="s">
        <v>30</v>
      </c>
      <c r="W390" t="s">
        <v>74</v>
      </c>
      <c r="Z390" s="9" t="s">
        <v>565</v>
      </c>
      <c r="AA390" t="str">
        <f t="shared" si="24"/>
        <v>0100</v>
      </c>
      <c r="AB390" t="str">
        <f t="shared" si="25"/>
        <v>2020</v>
      </c>
      <c r="AC390" t="str">
        <f t="shared" si="26"/>
        <v>10</v>
      </c>
      <c r="AD390" t="str">
        <f>VLOOKUP(AC390,OA_Lookup!$A$1:$B$229,2,FALSE)</f>
        <v>DSWA</v>
      </c>
      <c r="AE390" t="str">
        <f t="shared" si="27"/>
        <v>10-DSWA</v>
      </c>
      <c r="AF390" t="str">
        <f>VLOOKUP(D390,Month_Name!$A$1:$B$13,2,FALSE)</f>
        <v>Jul</v>
      </c>
    </row>
    <row r="391" spans="1:32" x14ac:dyDescent="0.25">
      <c r="A391" t="s">
        <v>25</v>
      </c>
      <c r="C391" t="s">
        <v>92</v>
      </c>
      <c r="D391" s="2">
        <v>44043</v>
      </c>
      <c r="G391" t="s">
        <v>80</v>
      </c>
      <c r="H391" t="s">
        <v>26</v>
      </c>
      <c r="I391" t="s">
        <v>33</v>
      </c>
      <c r="J391" t="s">
        <v>51</v>
      </c>
      <c r="K391" s="11">
        <v>0</v>
      </c>
      <c r="L391" s="1">
        <v>0</v>
      </c>
      <c r="M391" s="1">
        <v>0</v>
      </c>
      <c r="N391" s="1">
        <v>0</v>
      </c>
      <c r="O391" s="1">
        <v>0</v>
      </c>
      <c r="P391" s="1">
        <v>39805.305699999997</v>
      </c>
      <c r="Q391" s="1">
        <v>39805.305699999997</v>
      </c>
      <c r="R391" t="s">
        <v>34</v>
      </c>
      <c r="S391" t="s">
        <v>89</v>
      </c>
      <c r="U391" t="s">
        <v>30</v>
      </c>
      <c r="W391" t="s">
        <v>74</v>
      </c>
      <c r="Z391" s="9" t="s">
        <v>566</v>
      </c>
      <c r="AA391" t="str">
        <f t="shared" si="24"/>
        <v>2020</v>
      </c>
      <c r="AB391" t="str">
        <f t="shared" si="25"/>
        <v>2020</v>
      </c>
      <c r="AC391" t="str">
        <f t="shared" si="26"/>
        <v>10</v>
      </c>
      <c r="AD391" t="str">
        <f>VLOOKUP(AC391,OA_Lookup!$A$1:$B$229,2,FALSE)</f>
        <v>DSWA</v>
      </c>
      <c r="AE391" t="str">
        <f t="shared" si="27"/>
        <v>10-DSWA</v>
      </c>
      <c r="AF391" t="str">
        <f>VLOOKUP(D391,Month_Name!$A$1:$B$13,2,FALSE)</f>
        <v>Jul</v>
      </c>
    </row>
    <row r="392" spans="1:32" x14ac:dyDescent="0.25">
      <c r="A392" t="s">
        <v>25</v>
      </c>
      <c r="C392" t="s">
        <v>92</v>
      </c>
      <c r="D392" s="2">
        <v>44043</v>
      </c>
      <c r="G392" t="s">
        <v>80</v>
      </c>
      <c r="H392" t="s">
        <v>26</v>
      </c>
      <c r="I392" t="s">
        <v>33</v>
      </c>
      <c r="J392" t="s">
        <v>51</v>
      </c>
      <c r="K392" s="11">
        <v>0</v>
      </c>
      <c r="L392" s="1">
        <v>0</v>
      </c>
      <c r="M392" s="1">
        <v>0</v>
      </c>
      <c r="N392" s="1">
        <v>0</v>
      </c>
      <c r="O392" s="1">
        <v>6547.4040999999997</v>
      </c>
      <c r="P392" s="1">
        <v>380859.4779</v>
      </c>
      <c r="Q392" s="1">
        <v>347271.87469999999</v>
      </c>
      <c r="R392" t="s">
        <v>34</v>
      </c>
      <c r="S392" t="s">
        <v>52</v>
      </c>
      <c r="U392" t="s">
        <v>53</v>
      </c>
      <c r="W392" t="s">
        <v>74</v>
      </c>
      <c r="Z392" s="9" t="s">
        <v>567</v>
      </c>
      <c r="AA392" t="str">
        <f t="shared" si="24"/>
        <v>2065</v>
      </c>
      <c r="AB392" t="str">
        <f t="shared" si="25"/>
        <v>2020</v>
      </c>
      <c r="AC392" t="str">
        <f t="shared" si="26"/>
        <v>10</v>
      </c>
      <c r="AD392" t="str">
        <f>VLOOKUP(AC392,OA_Lookup!$A$1:$B$229,2,FALSE)</f>
        <v>DSWA</v>
      </c>
      <c r="AE392" t="str">
        <f t="shared" si="27"/>
        <v>10-DSWA</v>
      </c>
      <c r="AF392" t="str">
        <f>VLOOKUP(D392,Month_Name!$A$1:$B$13,2,FALSE)</f>
        <v>Jul</v>
      </c>
    </row>
    <row r="393" spans="1:32" x14ac:dyDescent="0.25">
      <c r="A393" t="s">
        <v>25</v>
      </c>
      <c r="C393" t="s">
        <v>92</v>
      </c>
      <c r="D393" s="2">
        <v>44043</v>
      </c>
      <c r="G393" t="s">
        <v>80</v>
      </c>
      <c r="H393" t="s">
        <v>26</v>
      </c>
      <c r="I393" t="s">
        <v>33</v>
      </c>
      <c r="J393" t="s">
        <v>51</v>
      </c>
      <c r="K393" s="11">
        <v>0</v>
      </c>
      <c r="L393" s="1">
        <v>3032785.2</v>
      </c>
      <c r="M393" s="1">
        <v>48732810.912199996</v>
      </c>
      <c r="N393" s="1">
        <v>56634033.989500001</v>
      </c>
      <c r="O393" s="1">
        <v>49029325.396200001</v>
      </c>
      <c r="P393" s="1">
        <v>11219235.8114</v>
      </c>
      <c r="Q393" s="1">
        <v>11004325.017100001</v>
      </c>
      <c r="R393" t="s">
        <v>34</v>
      </c>
      <c r="S393" t="s">
        <v>52</v>
      </c>
      <c r="U393" t="s">
        <v>30</v>
      </c>
      <c r="W393" t="s">
        <v>74</v>
      </c>
      <c r="Z393" s="9" t="s">
        <v>568</v>
      </c>
      <c r="AA393" t="str">
        <f t="shared" si="24"/>
        <v>2020</v>
      </c>
      <c r="AB393" t="str">
        <f t="shared" si="25"/>
        <v>2020</v>
      </c>
      <c r="AC393" t="str">
        <f t="shared" si="26"/>
        <v>10</v>
      </c>
      <c r="AD393" t="str">
        <f>VLOOKUP(AC393,OA_Lookup!$A$1:$B$229,2,FALSE)</f>
        <v>DSWA</v>
      </c>
      <c r="AE393" t="str">
        <f t="shared" si="27"/>
        <v>10-DSWA</v>
      </c>
      <c r="AF393" t="str">
        <f>VLOOKUP(D393,Month_Name!$A$1:$B$13,2,FALSE)</f>
        <v>Jul</v>
      </c>
    </row>
    <row r="394" spans="1:32" x14ac:dyDescent="0.25">
      <c r="A394" t="s">
        <v>25</v>
      </c>
      <c r="C394" t="s">
        <v>92</v>
      </c>
      <c r="D394" s="2">
        <v>44043</v>
      </c>
      <c r="G394" t="s">
        <v>80</v>
      </c>
      <c r="H394" t="s">
        <v>26</v>
      </c>
      <c r="I394" t="s">
        <v>33</v>
      </c>
      <c r="J394" t="s">
        <v>51</v>
      </c>
      <c r="K394" s="11">
        <v>0</v>
      </c>
      <c r="L394" s="1">
        <v>0</v>
      </c>
      <c r="M394" s="1">
        <v>0</v>
      </c>
      <c r="N394" s="1">
        <v>21942.633099999999</v>
      </c>
      <c r="O394" s="1">
        <v>21942.633099999999</v>
      </c>
      <c r="P394" s="1">
        <v>21942.633099999999</v>
      </c>
      <c r="Q394" s="1">
        <v>26399.3109</v>
      </c>
      <c r="R394" t="s">
        <v>34</v>
      </c>
      <c r="S394" t="s">
        <v>52</v>
      </c>
      <c r="U394" t="s">
        <v>54</v>
      </c>
      <c r="W394" t="s">
        <v>74</v>
      </c>
      <c r="Z394" s="9" t="s">
        <v>560</v>
      </c>
      <c r="AA394" t="str">
        <f t="shared" si="24"/>
        <v>2020</v>
      </c>
      <c r="AB394" t="str">
        <f t="shared" si="25"/>
        <v>2020</v>
      </c>
      <c r="AC394" t="str">
        <f t="shared" si="26"/>
        <v>10</v>
      </c>
      <c r="AD394" t="str">
        <f>VLOOKUP(AC394,OA_Lookup!$A$1:$B$229,2,FALSE)</f>
        <v>DSWA</v>
      </c>
      <c r="AE394" t="str">
        <f t="shared" si="27"/>
        <v>10-DSWA</v>
      </c>
      <c r="AF394" t="str">
        <f>VLOOKUP(D394,Month_Name!$A$1:$B$13,2,FALSE)</f>
        <v>Jul</v>
      </c>
    </row>
    <row r="395" spans="1:32" x14ac:dyDescent="0.25">
      <c r="A395" t="s">
        <v>25</v>
      </c>
      <c r="C395" t="s">
        <v>92</v>
      </c>
      <c r="D395" s="2">
        <v>44043</v>
      </c>
      <c r="G395" t="s">
        <v>80</v>
      </c>
      <c r="H395" t="s">
        <v>26</v>
      </c>
      <c r="I395" t="s">
        <v>77</v>
      </c>
      <c r="J395" t="s">
        <v>51</v>
      </c>
      <c r="K395" s="11">
        <v>0</v>
      </c>
      <c r="L395" s="1">
        <v>0</v>
      </c>
      <c r="M395" s="1">
        <v>0</v>
      </c>
      <c r="N395" s="1">
        <v>166521.19760000001</v>
      </c>
      <c r="O395" s="1">
        <v>166521.19760000001</v>
      </c>
      <c r="P395" s="1">
        <v>0</v>
      </c>
      <c r="Q395" s="1">
        <v>0</v>
      </c>
      <c r="R395" t="s">
        <v>78</v>
      </c>
      <c r="S395" t="s">
        <v>52</v>
      </c>
      <c r="U395" t="s">
        <v>53</v>
      </c>
      <c r="W395" t="s">
        <v>74</v>
      </c>
      <c r="Z395" s="9" t="s">
        <v>561</v>
      </c>
      <c r="AA395" t="str">
        <f t="shared" si="24"/>
        <v>2020</v>
      </c>
      <c r="AB395" t="str">
        <f t="shared" si="25"/>
        <v>2020</v>
      </c>
      <c r="AC395" t="str">
        <f t="shared" si="26"/>
        <v>10</v>
      </c>
      <c r="AD395" t="str">
        <f>VLOOKUP(AC395,OA_Lookup!$A$1:$B$229,2,FALSE)</f>
        <v>DSWA</v>
      </c>
      <c r="AE395" t="str">
        <f t="shared" si="27"/>
        <v>10-DSWA</v>
      </c>
      <c r="AF395" t="str">
        <f>VLOOKUP(D395,Month_Name!$A$1:$B$13,2,FALSE)</f>
        <v>Jul</v>
      </c>
    </row>
    <row r="396" spans="1:32" x14ac:dyDescent="0.25">
      <c r="A396" t="s">
        <v>25</v>
      </c>
      <c r="C396" t="s">
        <v>92</v>
      </c>
      <c r="D396" s="2">
        <v>44043</v>
      </c>
      <c r="G396" t="s">
        <v>80</v>
      </c>
      <c r="H396" t="s">
        <v>26</v>
      </c>
      <c r="I396" t="s">
        <v>77</v>
      </c>
      <c r="J396" t="s">
        <v>51</v>
      </c>
      <c r="K396" s="11">
        <v>0</v>
      </c>
      <c r="L396" s="1">
        <v>0</v>
      </c>
      <c r="M396" s="1">
        <v>166260.3174</v>
      </c>
      <c r="N396" s="1">
        <v>45230.897799999999</v>
      </c>
      <c r="O396" s="1">
        <v>45230.897799999999</v>
      </c>
      <c r="P396" s="1">
        <v>144013.67800000001</v>
      </c>
      <c r="Q396" s="1">
        <v>144013.67800000001</v>
      </c>
      <c r="R396" t="s">
        <v>78</v>
      </c>
      <c r="S396" t="s">
        <v>52</v>
      </c>
      <c r="U396" t="s">
        <v>30</v>
      </c>
      <c r="W396" t="s">
        <v>74</v>
      </c>
      <c r="Z396" s="9" t="s">
        <v>562</v>
      </c>
      <c r="AA396" t="str">
        <f t="shared" si="24"/>
        <v>0725</v>
      </c>
      <c r="AB396" t="str">
        <f t="shared" si="25"/>
        <v>2020</v>
      </c>
      <c r="AC396" t="str">
        <f t="shared" si="26"/>
        <v>10</v>
      </c>
      <c r="AD396" t="str">
        <f>VLOOKUP(AC396,OA_Lookup!$A$1:$B$229,2,FALSE)</f>
        <v>DSWA</v>
      </c>
      <c r="AE396" t="str">
        <f t="shared" si="27"/>
        <v>10-DSWA</v>
      </c>
      <c r="AF396" t="str">
        <f>VLOOKUP(D396,Month_Name!$A$1:$B$13,2,FALSE)</f>
        <v>Jul</v>
      </c>
    </row>
    <row r="397" spans="1:32" x14ac:dyDescent="0.25">
      <c r="A397" t="s">
        <v>25</v>
      </c>
      <c r="C397" t="s">
        <v>92</v>
      </c>
      <c r="D397" s="2">
        <v>44043</v>
      </c>
      <c r="G397" t="s">
        <v>80</v>
      </c>
      <c r="H397" t="s">
        <v>37</v>
      </c>
      <c r="I397" t="s">
        <v>44</v>
      </c>
      <c r="J397" t="s">
        <v>51</v>
      </c>
      <c r="K397" s="11">
        <v>0</v>
      </c>
      <c r="L397" s="1">
        <v>0</v>
      </c>
      <c r="M397" s="1">
        <v>4973161.1710000001</v>
      </c>
      <c r="N397" s="1">
        <v>-53909.917800000003</v>
      </c>
      <c r="O397" s="1">
        <v>-53909.917800000003</v>
      </c>
      <c r="P397" s="1">
        <v>-53909.917800000003</v>
      </c>
      <c r="Q397" s="1">
        <v>-53909.917800000003</v>
      </c>
      <c r="R397" t="s">
        <v>45</v>
      </c>
      <c r="S397" t="s">
        <v>29</v>
      </c>
      <c r="U397" t="s">
        <v>30</v>
      </c>
      <c r="W397" t="s">
        <v>74</v>
      </c>
      <c r="Z397" s="9" t="s">
        <v>555</v>
      </c>
      <c r="AA397" t="str">
        <f t="shared" si="24"/>
        <v>0500</v>
      </c>
      <c r="AB397" t="str">
        <f t="shared" si="25"/>
        <v>2017</v>
      </c>
      <c r="AC397" t="str">
        <f t="shared" si="26"/>
        <v>10</v>
      </c>
      <c r="AD397" t="str">
        <f>VLOOKUP(AC397,OA_Lookup!$A$1:$B$229,2,FALSE)</f>
        <v>DSWA</v>
      </c>
      <c r="AE397" t="str">
        <f t="shared" si="27"/>
        <v>10-DSWA</v>
      </c>
      <c r="AF397" t="str">
        <f>VLOOKUP(D397,Month_Name!$A$1:$B$13,2,FALSE)</f>
        <v>Jul</v>
      </c>
    </row>
    <row r="398" spans="1:32" x14ac:dyDescent="0.25">
      <c r="A398" t="s">
        <v>25</v>
      </c>
      <c r="C398" t="s">
        <v>92</v>
      </c>
      <c r="D398" s="2">
        <v>44043</v>
      </c>
      <c r="G398" t="s">
        <v>80</v>
      </c>
      <c r="H398" t="s">
        <v>37</v>
      </c>
      <c r="I398" t="s">
        <v>44</v>
      </c>
      <c r="J398" t="s">
        <v>51</v>
      </c>
      <c r="K398" s="11">
        <v>0</v>
      </c>
      <c r="L398" s="1">
        <v>0</v>
      </c>
      <c r="M398" s="1">
        <v>0</v>
      </c>
      <c r="N398" s="1">
        <v>2590430.5052</v>
      </c>
      <c r="O398" s="1">
        <v>2590430.5052</v>
      </c>
      <c r="P398" s="1">
        <v>2560102.6532000001</v>
      </c>
      <c r="Q398" s="1">
        <v>3319831.3892999999</v>
      </c>
      <c r="R398" t="s">
        <v>45</v>
      </c>
      <c r="S398" t="s">
        <v>29</v>
      </c>
      <c r="U398" t="s">
        <v>54</v>
      </c>
      <c r="W398" t="s">
        <v>74</v>
      </c>
      <c r="Z398" s="9" t="s">
        <v>556</v>
      </c>
      <c r="AA398" t="str">
        <f t="shared" si="24"/>
        <v>0500</v>
      </c>
      <c r="AB398" t="str">
        <f t="shared" si="25"/>
        <v>2018</v>
      </c>
      <c r="AC398" t="str">
        <f t="shared" si="26"/>
        <v>10</v>
      </c>
      <c r="AD398" t="str">
        <f>VLOOKUP(AC398,OA_Lookup!$A$1:$B$229,2,FALSE)</f>
        <v>DSWA</v>
      </c>
      <c r="AE398" t="str">
        <f t="shared" si="27"/>
        <v>10-DSWA</v>
      </c>
      <c r="AF398" t="str">
        <f>VLOOKUP(D398,Month_Name!$A$1:$B$13,2,FALSE)</f>
        <v>Jul</v>
      </c>
    </row>
    <row r="399" spans="1:32" x14ac:dyDescent="0.25">
      <c r="A399" t="s">
        <v>25</v>
      </c>
      <c r="C399" t="s">
        <v>92</v>
      </c>
      <c r="D399" s="2">
        <v>44043</v>
      </c>
      <c r="G399" t="s">
        <v>81</v>
      </c>
      <c r="H399" t="s">
        <v>58</v>
      </c>
      <c r="I399" t="s">
        <v>59</v>
      </c>
      <c r="J399" t="s">
        <v>51</v>
      </c>
      <c r="K399" s="11">
        <v>0</v>
      </c>
      <c r="L399" s="1">
        <v>0</v>
      </c>
      <c r="M399" s="1">
        <v>6680.4675999999999</v>
      </c>
      <c r="N399" s="1">
        <v>0</v>
      </c>
      <c r="O399" s="1">
        <v>0</v>
      </c>
      <c r="P399" s="1">
        <v>0</v>
      </c>
      <c r="Q399" s="1">
        <v>0</v>
      </c>
      <c r="R399" t="s">
        <v>60</v>
      </c>
      <c r="S399" t="s">
        <v>29</v>
      </c>
      <c r="U399" t="s">
        <v>30</v>
      </c>
      <c r="W399" t="s">
        <v>74</v>
      </c>
      <c r="Z399" s="9" t="s">
        <v>557</v>
      </c>
      <c r="AA399" t="str">
        <f t="shared" si="24"/>
        <v>2035</v>
      </c>
      <c r="AB399" t="str">
        <f t="shared" si="25"/>
        <v>2019</v>
      </c>
      <c r="AC399" t="str">
        <f t="shared" si="26"/>
        <v>31</v>
      </c>
      <c r="AD399" t="str">
        <f>VLOOKUP(AC399,OA_Lookup!$A$1:$B$229,2,FALSE)</f>
        <v>Air Force Center for Environmental Excellence (FY05 and prior)</v>
      </c>
      <c r="AE399" t="str">
        <f t="shared" si="27"/>
        <v>31-Air Force Center for Environmental Excellence (FY05 and prior)</v>
      </c>
      <c r="AF399" t="str">
        <f>VLOOKUP(D399,Month_Name!$A$1:$B$13,2,FALSE)</f>
        <v>Jul</v>
      </c>
    </row>
    <row r="400" spans="1:32" x14ac:dyDescent="0.25">
      <c r="A400" t="s">
        <v>25</v>
      </c>
      <c r="C400" t="s">
        <v>92</v>
      </c>
      <c r="D400" s="2">
        <v>44043</v>
      </c>
      <c r="G400" t="s">
        <v>81</v>
      </c>
      <c r="H400" t="s">
        <v>26</v>
      </c>
      <c r="I400" t="s">
        <v>72</v>
      </c>
      <c r="J400" t="s">
        <v>51</v>
      </c>
      <c r="K400" s="11">
        <v>0</v>
      </c>
      <c r="L400" s="1">
        <v>0</v>
      </c>
      <c r="M400" s="1">
        <v>0</v>
      </c>
      <c r="N400" s="1">
        <v>1186.835</v>
      </c>
      <c r="O400" s="1">
        <v>701.58939999999996</v>
      </c>
      <c r="P400" s="1">
        <v>762720.69990000001</v>
      </c>
      <c r="Q400" s="1">
        <v>302227.53860000003</v>
      </c>
      <c r="R400" t="s">
        <v>73</v>
      </c>
      <c r="S400" t="s">
        <v>29</v>
      </c>
      <c r="U400" t="s">
        <v>53</v>
      </c>
      <c r="W400" t="s">
        <v>74</v>
      </c>
      <c r="Z400" s="9" t="s">
        <v>558</v>
      </c>
      <c r="AA400" t="str">
        <f t="shared" si="24"/>
        <v>2035</v>
      </c>
      <c r="AB400" t="str">
        <f t="shared" si="25"/>
        <v>2020</v>
      </c>
      <c r="AC400" t="str">
        <f t="shared" si="26"/>
        <v>31</v>
      </c>
      <c r="AD400" t="str">
        <f>VLOOKUP(AC400,OA_Lookup!$A$1:$B$229,2,FALSE)</f>
        <v>Air Force Center for Environmental Excellence (FY05 and prior)</v>
      </c>
      <c r="AE400" t="str">
        <f t="shared" si="27"/>
        <v>31-Air Force Center for Environmental Excellence (FY05 and prior)</v>
      </c>
      <c r="AF400" t="str">
        <f>VLOOKUP(D400,Month_Name!$A$1:$B$13,2,FALSE)</f>
        <v>Jul</v>
      </c>
    </row>
    <row r="401" spans="1:32" x14ac:dyDescent="0.25">
      <c r="A401" t="s">
        <v>25</v>
      </c>
      <c r="C401" t="s">
        <v>92</v>
      </c>
      <c r="D401" s="2">
        <v>44043</v>
      </c>
      <c r="G401" t="s">
        <v>81</v>
      </c>
      <c r="H401" t="s">
        <v>26</v>
      </c>
      <c r="I401" t="s">
        <v>72</v>
      </c>
      <c r="J401" t="s">
        <v>51</v>
      </c>
      <c r="K401" s="11">
        <v>0</v>
      </c>
      <c r="L401" s="1">
        <v>810368.54559999995</v>
      </c>
      <c r="M401" s="1">
        <v>803688.07799999998</v>
      </c>
      <c r="N401" s="1">
        <v>1553593.5773</v>
      </c>
      <c r="O401" s="1">
        <v>1553593.5773</v>
      </c>
      <c r="P401" s="1">
        <v>1033060.1626</v>
      </c>
      <c r="Q401" s="1">
        <v>1039565.449</v>
      </c>
      <c r="R401" t="s">
        <v>73</v>
      </c>
      <c r="S401" t="s">
        <v>29</v>
      </c>
      <c r="U401" t="s">
        <v>30</v>
      </c>
      <c r="W401" t="s">
        <v>74</v>
      </c>
      <c r="Z401" s="9" t="s">
        <v>559</v>
      </c>
      <c r="AA401" t="str">
        <f t="shared" si="24"/>
        <v>2035</v>
      </c>
      <c r="AB401" t="str">
        <f t="shared" si="25"/>
        <v>2020</v>
      </c>
      <c r="AC401" t="str">
        <f t="shared" si="26"/>
        <v>31</v>
      </c>
      <c r="AD401" t="str">
        <f>VLOOKUP(AC401,OA_Lookup!$A$1:$B$229,2,FALSE)</f>
        <v>Air Force Center for Environmental Excellence (FY05 and prior)</v>
      </c>
      <c r="AE401" t="str">
        <f t="shared" si="27"/>
        <v>31-Air Force Center for Environmental Excellence (FY05 and prior)</v>
      </c>
      <c r="AF401" t="str">
        <f>VLOOKUP(D401,Month_Name!$A$1:$B$13,2,FALSE)</f>
        <v>Jul</v>
      </c>
    </row>
    <row r="402" spans="1:32" x14ac:dyDescent="0.25">
      <c r="A402" t="s">
        <v>25</v>
      </c>
      <c r="C402" t="s">
        <v>92</v>
      </c>
      <c r="D402" s="2">
        <v>44043</v>
      </c>
      <c r="G402" t="s">
        <v>81</v>
      </c>
      <c r="H402" t="s">
        <v>26</v>
      </c>
      <c r="I402" t="s">
        <v>68</v>
      </c>
      <c r="J402" t="s">
        <v>51</v>
      </c>
      <c r="K402" s="11">
        <v>0</v>
      </c>
      <c r="L402" s="1">
        <v>-101250.29210000001</v>
      </c>
      <c r="M402" s="1">
        <v>-101250.29210000001</v>
      </c>
      <c r="N402" s="1">
        <v>-101250.29210000001</v>
      </c>
      <c r="O402" s="1">
        <v>-101250.29210000001</v>
      </c>
      <c r="P402" s="1">
        <v>-101250.29210000001</v>
      </c>
      <c r="Q402" s="1">
        <v>-101250.29210000001</v>
      </c>
      <c r="R402" t="s">
        <v>69</v>
      </c>
      <c r="S402" t="s">
        <v>29</v>
      </c>
      <c r="U402" t="s">
        <v>30</v>
      </c>
      <c r="W402" t="s">
        <v>74</v>
      </c>
      <c r="Z402" s="9" t="s">
        <v>563</v>
      </c>
      <c r="AA402" t="str">
        <f t="shared" si="24"/>
        <v>2020</v>
      </c>
      <c r="AB402" t="str">
        <f t="shared" si="25"/>
        <v>2020</v>
      </c>
      <c r="AC402" t="str">
        <f t="shared" si="26"/>
        <v>31</v>
      </c>
      <c r="AD402" t="str">
        <f>VLOOKUP(AC402,OA_Lookup!$A$1:$B$229,2,FALSE)</f>
        <v>Air Force Center for Environmental Excellence (FY05 and prior)</v>
      </c>
      <c r="AE402" t="str">
        <f t="shared" si="27"/>
        <v>31-Air Force Center for Environmental Excellence (FY05 and prior)</v>
      </c>
      <c r="AF402" t="str">
        <f>VLOOKUP(D402,Month_Name!$A$1:$B$13,2,FALSE)</f>
        <v>Jul</v>
      </c>
    </row>
    <row r="403" spans="1:32" x14ac:dyDescent="0.25">
      <c r="A403" t="s">
        <v>25</v>
      </c>
      <c r="C403" t="s">
        <v>92</v>
      </c>
      <c r="D403" s="2">
        <v>44043</v>
      </c>
      <c r="G403" t="s">
        <v>81</v>
      </c>
      <c r="H403" t="s">
        <v>26</v>
      </c>
      <c r="I403" t="s">
        <v>77</v>
      </c>
      <c r="J403" t="s">
        <v>51</v>
      </c>
      <c r="K403" s="11">
        <v>0</v>
      </c>
      <c r="L403" s="1">
        <v>0</v>
      </c>
      <c r="M403" s="1">
        <v>0</v>
      </c>
      <c r="N403" s="1">
        <v>0</v>
      </c>
      <c r="O403" s="1">
        <v>0</v>
      </c>
      <c r="P403" s="1">
        <v>81066.560700000002</v>
      </c>
      <c r="Q403" s="1">
        <v>81066.560700000002</v>
      </c>
      <c r="R403" t="s">
        <v>78</v>
      </c>
      <c r="S403" t="s">
        <v>52</v>
      </c>
      <c r="U403" t="s">
        <v>53</v>
      </c>
      <c r="W403" t="s">
        <v>74</v>
      </c>
      <c r="Z403" s="9" t="s">
        <v>564</v>
      </c>
      <c r="AA403" t="str">
        <f t="shared" si="24"/>
        <v>0100</v>
      </c>
      <c r="AB403" t="str">
        <f t="shared" si="25"/>
        <v>2020</v>
      </c>
      <c r="AC403" t="str">
        <f t="shared" si="26"/>
        <v>31</v>
      </c>
      <c r="AD403" t="str">
        <f>VLOOKUP(AC403,OA_Lookup!$A$1:$B$229,2,FALSE)</f>
        <v>Air Force Center for Environmental Excellence (FY05 and prior)</v>
      </c>
      <c r="AE403" t="str">
        <f t="shared" si="27"/>
        <v>31-Air Force Center for Environmental Excellence (FY05 and prior)</v>
      </c>
      <c r="AF403" t="str">
        <f>VLOOKUP(D403,Month_Name!$A$1:$B$13,2,FALSE)</f>
        <v>Jul</v>
      </c>
    </row>
    <row r="404" spans="1:32" x14ac:dyDescent="0.25">
      <c r="A404" t="s">
        <v>25</v>
      </c>
      <c r="C404" t="s">
        <v>92</v>
      </c>
      <c r="D404" s="2">
        <v>44043</v>
      </c>
      <c r="G404" t="s">
        <v>81</v>
      </c>
      <c r="H404" t="s">
        <v>26</v>
      </c>
      <c r="I404" t="s">
        <v>77</v>
      </c>
      <c r="J404" t="s">
        <v>51</v>
      </c>
      <c r="K404" s="11">
        <v>0</v>
      </c>
      <c r="L404" s="1">
        <v>2736254.6271000002</v>
      </c>
      <c r="M404" s="1">
        <v>2736254.6271000002</v>
      </c>
      <c r="N404" s="1">
        <v>0</v>
      </c>
      <c r="O404" s="1">
        <v>0</v>
      </c>
      <c r="P404" s="1">
        <v>0</v>
      </c>
      <c r="Q404" s="1">
        <v>0</v>
      </c>
      <c r="R404" t="s">
        <v>78</v>
      </c>
      <c r="S404" t="s">
        <v>52</v>
      </c>
      <c r="U404" t="s">
        <v>30</v>
      </c>
      <c r="W404" t="s">
        <v>74</v>
      </c>
      <c r="Z404" s="9" t="s">
        <v>565</v>
      </c>
      <c r="AA404" t="str">
        <f t="shared" si="24"/>
        <v>0100</v>
      </c>
      <c r="AB404" t="str">
        <f t="shared" si="25"/>
        <v>2020</v>
      </c>
      <c r="AC404" t="str">
        <f t="shared" si="26"/>
        <v>31</v>
      </c>
      <c r="AD404" t="str">
        <f>VLOOKUP(AC404,OA_Lookup!$A$1:$B$229,2,FALSE)</f>
        <v>Air Force Center for Environmental Excellence (FY05 and prior)</v>
      </c>
      <c r="AE404" t="str">
        <f t="shared" si="27"/>
        <v>31-Air Force Center for Environmental Excellence (FY05 and prior)</v>
      </c>
      <c r="AF404" t="str">
        <f>VLOOKUP(D404,Month_Name!$A$1:$B$13,2,FALSE)</f>
        <v>Jul</v>
      </c>
    </row>
    <row r="405" spans="1:32" x14ac:dyDescent="0.25">
      <c r="A405" t="s">
        <v>25</v>
      </c>
      <c r="C405" t="s">
        <v>92</v>
      </c>
      <c r="D405" s="2">
        <v>44043</v>
      </c>
      <c r="G405" t="s">
        <v>81</v>
      </c>
      <c r="H405" t="s">
        <v>37</v>
      </c>
      <c r="I405" t="s">
        <v>40</v>
      </c>
      <c r="J405" t="s">
        <v>51</v>
      </c>
      <c r="K405" s="11">
        <v>0</v>
      </c>
      <c r="L405" s="1">
        <v>0</v>
      </c>
      <c r="M405" s="1">
        <v>0</v>
      </c>
      <c r="N405" s="1">
        <v>-1215.9041999999999</v>
      </c>
      <c r="O405" s="1">
        <v>-1215.9041999999999</v>
      </c>
      <c r="P405" s="1">
        <v>-1215.9041999999999</v>
      </c>
      <c r="Q405" s="1">
        <v>-1215.9041999999999</v>
      </c>
      <c r="R405" t="s">
        <v>41</v>
      </c>
      <c r="S405" t="s">
        <v>29</v>
      </c>
      <c r="U405" t="s">
        <v>30</v>
      </c>
      <c r="W405" t="s">
        <v>74</v>
      </c>
      <c r="Z405" s="9" t="s">
        <v>566</v>
      </c>
      <c r="AA405" t="str">
        <f t="shared" si="24"/>
        <v>2020</v>
      </c>
      <c r="AB405" t="str">
        <f t="shared" si="25"/>
        <v>2020</v>
      </c>
      <c r="AC405" t="str">
        <f t="shared" si="26"/>
        <v>31</v>
      </c>
      <c r="AD405" t="str">
        <f>VLOOKUP(AC405,OA_Lookup!$A$1:$B$229,2,FALSE)</f>
        <v>Air Force Center for Environmental Excellence (FY05 and prior)</v>
      </c>
      <c r="AE405" t="str">
        <f t="shared" si="27"/>
        <v>31-Air Force Center for Environmental Excellence (FY05 and prior)</v>
      </c>
      <c r="AF405" t="str">
        <f>VLOOKUP(D405,Month_Name!$A$1:$B$13,2,FALSE)</f>
        <v>Jul</v>
      </c>
    </row>
    <row r="406" spans="1:32" x14ac:dyDescent="0.25">
      <c r="A406" t="s">
        <v>25</v>
      </c>
      <c r="C406" t="s">
        <v>92</v>
      </c>
      <c r="D406" s="2">
        <v>44043</v>
      </c>
      <c r="G406" t="s">
        <v>81</v>
      </c>
      <c r="H406" t="s">
        <v>37</v>
      </c>
      <c r="I406" t="s">
        <v>40</v>
      </c>
      <c r="J406" t="s">
        <v>51</v>
      </c>
      <c r="K406" s="11">
        <v>0</v>
      </c>
      <c r="L406" s="1">
        <v>0</v>
      </c>
      <c r="M406" s="1">
        <v>0</v>
      </c>
      <c r="N406" s="1">
        <v>15809.75</v>
      </c>
      <c r="O406" s="1">
        <v>15809.75</v>
      </c>
      <c r="P406" s="1">
        <v>15809.75</v>
      </c>
      <c r="Q406" s="1">
        <v>10539.8308</v>
      </c>
      <c r="R406" t="s">
        <v>41</v>
      </c>
      <c r="S406" t="s">
        <v>29</v>
      </c>
      <c r="U406" t="s">
        <v>54</v>
      </c>
      <c r="W406" t="s">
        <v>74</v>
      </c>
      <c r="Z406" s="9" t="s">
        <v>567</v>
      </c>
      <c r="AA406" t="str">
        <f t="shared" si="24"/>
        <v>2065</v>
      </c>
      <c r="AB406" t="str">
        <f t="shared" si="25"/>
        <v>2020</v>
      </c>
      <c r="AC406" t="str">
        <f t="shared" si="26"/>
        <v>31</v>
      </c>
      <c r="AD406" t="str">
        <f>VLOOKUP(AC406,OA_Lookup!$A$1:$B$229,2,FALSE)</f>
        <v>Air Force Center for Environmental Excellence (FY05 and prior)</v>
      </c>
      <c r="AE406" t="str">
        <f t="shared" si="27"/>
        <v>31-Air Force Center for Environmental Excellence (FY05 and prior)</v>
      </c>
      <c r="AF406" t="str">
        <f>VLOOKUP(D406,Month_Name!$A$1:$B$13,2,FALSE)</f>
        <v>Jul</v>
      </c>
    </row>
    <row r="407" spans="1:32" x14ac:dyDescent="0.25">
      <c r="A407" t="s">
        <v>25</v>
      </c>
      <c r="C407" t="s">
        <v>92</v>
      </c>
      <c r="D407" s="2">
        <v>44043</v>
      </c>
      <c r="G407" t="s">
        <v>81</v>
      </c>
      <c r="H407" t="s">
        <v>37</v>
      </c>
      <c r="I407" t="s">
        <v>42</v>
      </c>
      <c r="J407" t="s">
        <v>51</v>
      </c>
      <c r="K407" s="11">
        <v>0</v>
      </c>
      <c r="L407" s="1">
        <v>0</v>
      </c>
      <c r="M407" s="1">
        <v>0</v>
      </c>
      <c r="N407" s="1">
        <v>0</v>
      </c>
      <c r="O407" s="1">
        <v>151639.26</v>
      </c>
      <c r="P407" s="1">
        <v>144097.56479999999</v>
      </c>
      <c r="Q407" s="1">
        <v>144097.56479999999</v>
      </c>
      <c r="R407" t="s">
        <v>43</v>
      </c>
      <c r="S407" t="s">
        <v>29</v>
      </c>
      <c r="U407" t="s">
        <v>53</v>
      </c>
      <c r="W407" t="s">
        <v>74</v>
      </c>
      <c r="Z407" s="9" t="s">
        <v>568</v>
      </c>
      <c r="AA407" t="str">
        <f t="shared" si="24"/>
        <v>2020</v>
      </c>
      <c r="AB407" t="str">
        <f t="shared" si="25"/>
        <v>2020</v>
      </c>
      <c r="AC407" t="str">
        <f t="shared" si="26"/>
        <v>31</v>
      </c>
      <c r="AD407" t="str">
        <f>VLOOKUP(AC407,OA_Lookup!$A$1:$B$229,2,FALSE)</f>
        <v>Air Force Center for Environmental Excellence (FY05 and prior)</v>
      </c>
      <c r="AE407" t="str">
        <f t="shared" si="27"/>
        <v>31-Air Force Center for Environmental Excellence (FY05 and prior)</v>
      </c>
      <c r="AF407" t="str">
        <f>VLOOKUP(D407,Month_Name!$A$1:$B$13,2,FALSE)</f>
        <v>Jul</v>
      </c>
    </row>
    <row r="408" spans="1:32" x14ac:dyDescent="0.25">
      <c r="A408" t="s">
        <v>25</v>
      </c>
      <c r="C408" t="s">
        <v>92</v>
      </c>
      <c r="D408" s="2">
        <v>44043</v>
      </c>
      <c r="G408" t="s">
        <v>81</v>
      </c>
      <c r="H408" t="s">
        <v>37</v>
      </c>
      <c r="I408" t="s">
        <v>42</v>
      </c>
      <c r="J408" t="s">
        <v>51</v>
      </c>
      <c r="K408" s="11">
        <v>0</v>
      </c>
      <c r="L408" s="1">
        <v>20753.349099999999</v>
      </c>
      <c r="M408" s="1">
        <v>20753.349099999999</v>
      </c>
      <c r="N408" s="1">
        <v>0</v>
      </c>
      <c r="O408" s="1">
        <v>0</v>
      </c>
      <c r="P408" s="1">
        <v>0</v>
      </c>
      <c r="Q408" s="1">
        <v>0</v>
      </c>
      <c r="R408" t="s">
        <v>43</v>
      </c>
      <c r="S408" t="s">
        <v>29</v>
      </c>
      <c r="U408" t="s">
        <v>30</v>
      </c>
      <c r="W408" t="s">
        <v>74</v>
      </c>
      <c r="Z408" s="9" t="s">
        <v>560</v>
      </c>
      <c r="AA408" t="str">
        <f t="shared" si="24"/>
        <v>2020</v>
      </c>
      <c r="AB408" t="str">
        <f t="shared" si="25"/>
        <v>2020</v>
      </c>
      <c r="AC408" t="str">
        <f t="shared" si="26"/>
        <v>31</v>
      </c>
      <c r="AD408" t="str">
        <f>VLOOKUP(AC408,OA_Lookup!$A$1:$B$229,2,FALSE)</f>
        <v>Air Force Center for Environmental Excellence (FY05 and prior)</v>
      </c>
      <c r="AE408" t="str">
        <f t="shared" si="27"/>
        <v>31-Air Force Center for Environmental Excellence (FY05 and prior)</v>
      </c>
      <c r="AF408" t="str">
        <f>VLOOKUP(D408,Month_Name!$A$1:$B$13,2,FALSE)</f>
        <v>Jul</v>
      </c>
    </row>
    <row r="409" spans="1:32" x14ac:dyDescent="0.25">
      <c r="A409" t="s">
        <v>25</v>
      </c>
      <c r="C409" t="s">
        <v>92</v>
      </c>
      <c r="D409" s="2">
        <v>44043</v>
      </c>
      <c r="G409" t="s">
        <v>81</v>
      </c>
      <c r="H409" t="s">
        <v>37</v>
      </c>
      <c r="I409" t="s">
        <v>44</v>
      </c>
      <c r="J409" t="s">
        <v>51</v>
      </c>
      <c r="K409" s="11">
        <v>0</v>
      </c>
      <c r="L409" s="1">
        <v>0</v>
      </c>
      <c r="M409" s="1">
        <v>7886302.9948000005</v>
      </c>
      <c r="N409" s="1">
        <v>-9117.6062000000002</v>
      </c>
      <c r="O409" s="1">
        <v>-9117.6062000000002</v>
      </c>
      <c r="P409" s="1">
        <v>-9075.1244999999999</v>
      </c>
      <c r="Q409" s="1">
        <v>-9075.1244999999999</v>
      </c>
      <c r="R409" t="s">
        <v>45</v>
      </c>
      <c r="S409" t="s">
        <v>29</v>
      </c>
      <c r="U409" t="s">
        <v>30</v>
      </c>
      <c r="W409" t="s">
        <v>74</v>
      </c>
      <c r="Z409" s="9" t="s">
        <v>561</v>
      </c>
      <c r="AA409" t="str">
        <f t="shared" si="24"/>
        <v>2020</v>
      </c>
      <c r="AB409" t="str">
        <f t="shared" si="25"/>
        <v>2020</v>
      </c>
      <c r="AC409" t="str">
        <f t="shared" si="26"/>
        <v>31</v>
      </c>
      <c r="AD409" t="str">
        <f>VLOOKUP(AC409,OA_Lookup!$A$1:$B$229,2,FALSE)</f>
        <v>Air Force Center for Environmental Excellence (FY05 and prior)</v>
      </c>
      <c r="AE409" t="str">
        <f t="shared" si="27"/>
        <v>31-Air Force Center for Environmental Excellence (FY05 and prior)</v>
      </c>
      <c r="AF409" t="str">
        <f>VLOOKUP(D409,Month_Name!$A$1:$B$13,2,FALSE)</f>
        <v>Jul</v>
      </c>
    </row>
    <row r="410" spans="1:32" x14ac:dyDescent="0.25">
      <c r="A410" t="s">
        <v>25</v>
      </c>
      <c r="C410" t="s">
        <v>92</v>
      </c>
      <c r="D410" s="2">
        <v>44043</v>
      </c>
      <c r="G410" t="s">
        <v>81</v>
      </c>
      <c r="H410" t="s">
        <v>37</v>
      </c>
      <c r="I410" t="s">
        <v>44</v>
      </c>
      <c r="J410" t="s">
        <v>51</v>
      </c>
      <c r="K410" s="11">
        <v>0</v>
      </c>
      <c r="L410" s="1">
        <v>0</v>
      </c>
      <c r="M410" s="1">
        <v>0</v>
      </c>
      <c r="N410" s="1">
        <v>3509281.0117000001</v>
      </c>
      <c r="O410" s="1">
        <v>3509281.0117000001</v>
      </c>
      <c r="P410" s="1">
        <v>3509281.0117000001</v>
      </c>
      <c r="Q410" s="1">
        <v>4558507.8603999997</v>
      </c>
      <c r="R410" t="s">
        <v>45</v>
      </c>
      <c r="S410" t="s">
        <v>29</v>
      </c>
      <c r="U410" t="s">
        <v>54</v>
      </c>
      <c r="W410" t="s">
        <v>74</v>
      </c>
      <c r="Z410" s="9" t="s">
        <v>562</v>
      </c>
      <c r="AA410" t="str">
        <f t="shared" si="24"/>
        <v>0725</v>
      </c>
      <c r="AB410" t="str">
        <f t="shared" si="25"/>
        <v>2020</v>
      </c>
      <c r="AC410" t="str">
        <f t="shared" si="26"/>
        <v>31</v>
      </c>
      <c r="AD410" t="str">
        <f>VLOOKUP(AC410,OA_Lookup!$A$1:$B$229,2,FALSE)</f>
        <v>Air Force Center for Environmental Excellence (FY05 and prior)</v>
      </c>
      <c r="AE410" t="str">
        <f t="shared" si="27"/>
        <v>31-Air Force Center for Environmental Excellence (FY05 and prior)</v>
      </c>
      <c r="AF410" t="str">
        <f>VLOOKUP(D410,Month_Name!$A$1:$B$13,2,FALSE)</f>
        <v>Jul</v>
      </c>
    </row>
    <row r="411" spans="1:32" x14ac:dyDescent="0.25">
      <c r="A411" t="s">
        <v>25</v>
      </c>
      <c r="C411" t="s">
        <v>92</v>
      </c>
      <c r="D411" s="2">
        <v>44043</v>
      </c>
      <c r="G411" t="s">
        <v>81</v>
      </c>
      <c r="H411" t="s">
        <v>37</v>
      </c>
      <c r="I411" t="s">
        <v>70</v>
      </c>
      <c r="J411" t="s">
        <v>51</v>
      </c>
      <c r="K411" s="11">
        <v>0</v>
      </c>
      <c r="L411" s="1">
        <v>0</v>
      </c>
      <c r="M411" s="1">
        <v>0</v>
      </c>
      <c r="N411" s="1">
        <v>0</v>
      </c>
      <c r="O411" s="1">
        <v>0</v>
      </c>
      <c r="P411" s="1">
        <v>4295.9022999999997</v>
      </c>
      <c r="Q411" s="1">
        <v>0</v>
      </c>
      <c r="R411" t="s">
        <v>71</v>
      </c>
      <c r="S411" t="s">
        <v>29</v>
      </c>
      <c r="U411" t="s">
        <v>53</v>
      </c>
      <c r="W411" t="s">
        <v>74</v>
      </c>
      <c r="Z411" s="9" t="s">
        <v>555</v>
      </c>
      <c r="AA411" t="str">
        <f t="shared" si="24"/>
        <v>0500</v>
      </c>
      <c r="AB411" t="str">
        <f t="shared" si="25"/>
        <v>2017</v>
      </c>
      <c r="AC411" t="str">
        <f t="shared" si="26"/>
        <v>31</v>
      </c>
      <c r="AD411" t="str">
        <f>VLOOKUP(AC411,OA_Lookup!$A$1:$B$229,2,FALSE)</f>
        <v>Air Force Center for Environmental Excellence (FY05 and prior)</v>
      </c>
      <c r="AE411" t="str">
        <f t="shared" si="27"/>
        <v>31-Air Force Center for Environmental Excellence (FY05 and prior)</v>
      </c>
      <c r="AF411" t="str">
        <f>VLOOKUP(D411,Month_Name!$A$1:$B$13,2,FALSE)</f>
        <v>Jul</v>
      </c>
    </row>
    <row r="412" spans="1:32" x14ac:dyDescent="0.25">
      <c r="A412" t="s">
        <v>25</v>
      </c>
      <c r="C412" t="s">
        <v>92</v>
      </c>
      <c r="D412" s="2">
        <v>44043</v>
      </c>
      <c r="G412" t="s">
        <v>81</v>
      </c>
      <c r="H412" t="s">
        <v>37</v>
      </c>
      <c r="I412" t="s">
        <v>70</v>
      </c>
      <c r="J412" t="s">
        <v>51</v>
      </c>
      <c r="K412" s="11">
        <v>0</v>
      </c>
      <c r="L412" s="1">
        <v>101250.29210000001</v>
      </c>
      <c r="M412" s="1">
        <v>101250.29210000001</v>
      </c>
      <c r="N412" s="1">
        <v>101250.29210000001</v>
      </c>
      <c r="O412" s="1">
        <v>101250.29210000001</v>
      </c>
      <c r="P412" s="1">
        <v>101250.29210000001</v>
      </c>
      <c r="Q412" s="1">
        <v>101250.29210000001</v>
      </c>
      <c r="R412" t="s">
        <v>71</v>
      </c>
      <c r="S412" t="s">
        <v>29</v>
      </c>
      <c r="U412" t="s">
        <v>30</v>
      </c>
      <c r="W412" t="s">
        <v>74</v>
      </c>
      <c r="Z412" s="9" t="s">
        <v>556</v>
      </c>
      <c r="AA412" t="str">
        <f t="shared" si="24"/>
        <v>0500</v>
      </c>
      <c r="AB412" t="str">
        <f t="shared" si="25"/>
        <v>2018</v>
      </c>
      <c r="AC412" t="str">
        <f t="shared" si="26"/>
        <v>31</v>
      </c>
      <c r="AD412" t="str">
        <f>VLOOKUP(AC412,OA_Lookup!$A$1:$B$229,2,FALSE)</f>
        <v>Air Force Center for Environmental Excellence (FY05 and prior)</v>
      </c>
      <c r="AE412" t="str">
        <f t="shared" si="27"/>
        <v>31-Air Force Center for Environmental Excellence (FY05 and prior)</v>
      </c>
      <c r="AF412" t="str">
        <f>VLOOKUP(D412,Month_Name!$A$1:$B$13,2,FALSE)</f>
        <v>Jul</v>
      </c>
    </row>
    <row r="413" spans="1:32" x14ac:dyDescent="0.25">
      <c r="A413" t="s">
        <v>25</v>
      </c>
      <c r="C413" t="s">
        <v>92</v>
      </c>
      <c r="D413" s="2">
        <v>44043</v>
      </c>
      <c r="G413" t="s">
        <v>81</v>
      </c>
      <c r="H413" t="s">
        <v>37</v>
      </c>
      <c r="I413" t="s">
        <v>70</v>
      </c>
      <c r="J413" t="s">
        <v>51</v>
      </c>
      <c r="K413" s="11">
        <v>0</v>
      </c>
      <c r="L413" s="1">
        <v>0</v>
      </c>
      <c r="M413" s="1">
        <v>0</v>
      </c>
      <c r="N413" s="1">
        <v>0</v>
      </c>
      <c r="O413" s="1">
        <v>0</v>
      </c>
      <c r="P413" s="1">
        <v>196268.21059999999</v>
      </c>
      <c r="Q413" s="1">
        <v>196268.21059999999</v>
      </c>
      <c r="R413" t="s">
        <v>71</v>
      </c>
      <c r="S413" t="s">
        <v>52</v>
      </c>
      <c r="U413" t="s">
        <v>30</v>
      </c>
      <c r="W413" t="s">
        <v>74</v>
      </c>
      <c r="Z413" s="9" t="s">
        <v>557</v>
      </c>
      <c r="AA413" t="str">
        <f t="shared" si="24"/>
        <v>2035</v>
      </c>
      <c r="AB413" t="str">
        <f t="shared" si="25"/>
        <v>2019</v>
      </c>
      <c r="AC413" t="str">
        <f t="shared" si="26"/>
        <v>31</v>
      </c>
      <c r="AD413" t="str">
        <f>VLOOKUP(AC413,OA_Lookup!$A$1:$B$229,2,FALSE)</f>
        <v>Air Force Center for Environmental Excellence (FY05 and prior)</v>
      </c>
      <c r="AE413" t="str">
        <f t="shared" si="27"/>
        <v>31-Air Force Center for Environmental Excellence (FY05 and prior)</v>
      </c>
      <c r="AF413" t="str">
        <f>VLOOKUP(D413,Month_Name!$A$1:$B$13,2,FALSE)</f>
        <v>Jul</v>
      </c>
    </row>
    <row r="414" spans="1:32" x14ac:dyDescent="0.25">
      <c r="A414" t="s">
        <v>25</v>
      </c>
      <c r="C414" t="s">
        <v>92</v>
      </c>
      <c r="D414" s="2">
        <v>44043</v>
      </c>
      <c r="G414" t="s">
        <v>82</v>
      </c>
      <c r="H414" t="s">
        <v>26</v>
      </c>
      <c r="I414" t="s">
        <v>27</v>
      </c>
      <c r="J414" t="s">
        <v>51</v>
      </c>
      <c r="K414" s="11">
        <v>0</v>
      </c>
      <c r="L414" s="1">
        <v>0</v>
      </c>
      <c r="M414" s="1">
        <v>145710.1649</v>
      </c>
      <c r="N414" s="1">
        <v>0</v>
      </c>
      <c r="O414" s="1">
        <v>0</v>
      </c>
      <c r="P414" s="1">
        <v>28.9328</v>
      </c>
      <c r="Q414" s="1">
        <v>0</v>
      </c>
      <c r="R414" t="s">
        <v>28</v>
      </c>
      <c r="S414" t="s">
        <v>29</v>
      </c>
      <c r="U414" t="s">
        <v>30</v>
      </c>
      <c r="W414" t="s">
        <v>74</v>
      </c>
      <c r="Z414" s="9" t="s">
        <v>558</v>
      </c>
      <c r="AA414" t="str">
        <f t="shared" si="24"/>
        <v>2035</v>
      </c>
      <c r="AB414" t="str">
        <f t="shared" si="25"/>
        <v>2020</v>
      </c>
      <c r="AC414" t="str">
        <f t="shared" si="26"/>
        <v>35</v>
      </c>
      <c r="AD414" t="str">
        <f>VLOOKUP(AC414,OA_Lookup!$A$1:$B$229,2,FALSE)</f>
        <v>Military Traffic Management Command (MTMC)</v>
      </c>
      <c r="AE414" t="str">
        <f t="shared" si="27"/>
        <v>35-Military Traffic Management Command (MTMC)</v>
      </c>
      <c r="AF414" t="str">
        <f>VLOOKUP(D414,Month_Name!$A$1:$B$13,2,FALSE)</f>
        <v>Jul</v>
      </c>
    </row>
    <row r="415" spans="1:32" x14ac:dyDescent="0.25">
      <c r="A415" t="s">
        <v>25</v>
      </c>
      <c r="C415" t="s">
        <v>92</v>
      </c>
      <c r="D415" s="2">
        <v>44043</v>
      </c>
      <c r="G415" t="s">
        <v>82</v>
      </c>
      <c r="H415" t="s">
        <v>26</v>
      </c>
      <c r="I415" t="s">
        <v>31</v>
      </c>
      <c r="J415" t="s">
        <v>51</v>
      </c>
      <c r="K415" s="11">
        <v>0</v>
      </c>
      <c r="L415" s="1">
        <v>0</v>
      </c>
      <c r="M415" s="1">
        <v>0</v>
      </c>
      <c r="N415" s="1">
        <v>8854.8381000000008</v>
      </c>
      <c r="O415" s="1">
        <v>8854.8381000000008</v>
      </c>
      <c r="P415" s="1">
        <v>459648.42450000002</v>
      </c>
      <c r="Q415" s="1">
        <v>504237.45610000001</v>
      </c>
      <c r="R415" t="s">
        <v>32</v>
      </c>
      <c r="S415" t="s">
        <v>29</v>
      </c>
      <c r="U415" t="s">
        <v>53</v>
      </c>
      <c r="W415" t="s">
        <v>74</v>
      </c>
      <c r="Z415" s="9" t="s">
        <v>559</v>
      </c>
      <c r="AA415" t="str">
        <f t="shared" si="24"/>
        <v>2035</v>
      </c>
      <c r="AB415" t="str">
        <f t="shared" si="25"/>
        <v>2020</v>
      </c>
      <c r="AC415" t="str">
        <f t="shared" si="26"/>
        <v>35</v>
      </c>
      <c r="AD415" t="str">
        <f>VLOOKUP(AC415,OA_Lookup!$A$1:$B$229,2,FALSE)</f>
        <v>Military Traffic Management Command (MTMC)</v>
      </c>
      <c r="AE415" t="str">
        <f t="shared" si="27"/>
        <v>35-Military Traffic Management Command (MTMC)</v>
      </c>
      <c r="AF415" t="str">
        <f>VLOOKUP(D415,Month_Name!$A$1:$B$13,2,FALSE)</f>
        <v>Jul</v>
      </c>
    </row>
    <row r="416" spans="1:32" x14ac:dyDescent="0.25">
      <c r="A416" t="s">
        <v>25</v>
      </c>
      <c r="C416" t="s">
        <v>92</v>
      </c>
      <c r="D416" s="2">
        <v>44043</v>
      </c>
      <c r="G416" t="s">
        <v>82</v>
      </c>
      <c r="H416" t="s">
        <v>26</v>
      </c>
      <c r="I416" t="s">
        <v>31</v>
      </c>
      <c r="J416" t="s">
        <v>51</v>
      </c>
      <c r="K416" s="11">
        <v>0</v>
      </c>
      <c r="L416" s="1">
        <v>0</v>
      </c>
      <c r="M416" s="1">
        <v>0</v>
      </c>
      <c r="N416" s="1">
        <v>23.291799999999999</v>
      </c>
      <c r="O416" s="1">
        <v>23.291799999999999</v>
      </c>
      <c r="P416" s="1">
        <v>23.291799999999999</v>
      </c>
      <c r="Q416" s="1">
        <v>23.291799999999999</v>
      </c>
      <c r="R416" t="s">
        <v>32</v>
      </c>
      <c r="S416" t="s">
        <v>29</v>
      </c>
      <c r="U416" t="s">
        <v>30</v>
      </c>
      <c r="W416" t="s">
        <v>74</v>
      </c>
      <c r="Z416" s="9" t="s">
        <v>563</v>
      </c>
      <c r="AA416" t="str">
        <f t="shared" si="24"/>
        <v>2020</v>
      </c>
      <c r="AB416" t="str">
        <f t="shared" si="25"/>
        <v>2020</v>
      </c>
      <c r="AC416" t="str">
        <f t="shared" si="26"/>
        <v>35</v>
      </c>
      <c r="AD416" t="str">
        <f>VLOOKUP(AC416,OA_Lookup!$A$1:$B$229,2,FALSE)</f>
        <v>Military Traffic Management Command (MTMC)</v>
      </c>
      <c r="AE416" t="str">
        <f t="shared" si="27"/>
        <v>35-Military Traffic Management Command (MTMC)</v>
      </c>
      <c r="AF416" t="str">
        <f>VLOOKUP(D416,Month_Name!$A$1:$B$13,2,FALSE)</f>
        <v>Jul</v>
      </c>
    </row>
    <row r="417" spans="1:32" x14ac:dyDescent="0.25">
      <c r="A417" t="s">
        <v>25</v>
      </c>
      <c r="C417" t="s">
        <v>92</v>
      </c>
      <c r="D417" s="2">
        <v>44043</v>
      </c>
      <c r="G417" t="s">
        <v>82</v>
      </c>
      <c r="H417" t="s">
        <v>26</v>
      </c>
      <c r="I417" t="s">
        <v>48</v>
      </c>
      <c r="J417" t="s">
        <v>51</v>
      </c>
      <c r="K417" s="11">
        <v>0</v>
      </c>
      <c r="L417" s="1">
        <v>0</v>
      </c>
      <c r="M417" s="1">
        <v>0</v>
      </c>
      <c r="N417" s="1">
        <v>0</v>
      </c>
      <c r="O417" s="1">
        <v>0</v>
      </c>
      <c r="P417" s="1">
        <v>146631.41130000001</v>
      </c>
      <c r="Q417" s="1">
        <v>237196.3823</v>
      </c>
      <c r="R417" t="s">
        <v>49</v>
      </c>
      <c r="S417" t="s">
        <v>52</v>
      </c>
      <c r="U417" t="s">
        <v>53</v>
      </c>
      <c r="W417" t="s">
        <v>74</v>
      </c>
      <c r="Z417" s="9" t="s">
        <v>564</v>
      </c>
      <c r="AA417" t="str">
        <f t="shared" si="24"/>
        <v>0100</v>
      </c>
      <c r="AB417" t="str">
        <f t="shared" si="25"/>
        <v>2020</v>
      </c>
      <c r="AC417" t="str">
        <f t="shared" si="26"/>
        <v>35</v>
      </c>
      <c r="AD417" t="str">
        <f>VLOOKUP(AC417,OA_Lookup!$A$1:$B$229,2,FALSE)</f>
        <v>Military Traffic Management Command (MTMC)</v>
      </c>
      <c r="AE417" t="str">
        <f t="shared" si="27"/>
        <v>35-Military Traffic Management Command (MTMC)</v>
      </c>
      <c r="AF417" t="str">
        <f>VLOOKUP(D417,Month_Name!$A$1:$B$13,2,FALSE)</f>
        <v>Jul</v>
      </c>
    </row>
    <row r="418" spans="1:32" x14ac:dyDescent="0.25">
      <c r="A418" t="s">
        <v>25</v>
      </c>
      <c r="C418" t="s">
        <v>92</v>
      </c>
      <c r="D418" s="2">
        <v>44043</v>
      </c>
      <c r="G418" t="s">
        <v>82</v>
      </c>
      <c r="H418" t="s">
        <v>26</v>
      </c>
      <c r="I418" t="s">
        <v>48</v>
      </c>
      <c r="J418" t="s">
        <v>51</v>
      </c>
      <c r="K418" s="11">
        <v>0</v>
      </c>
      <c r="L418" s="1">
        <v>0</v>
      </c>
      <c r="M418" s="1">
        <v>664938.15509999997</v>
      </c>
      <c r="N418" s="1">
        <v>0</v>
      </c>
      <c r="O418" s="1">
        <v>0</v>
      </c>
      <c r="P418" s="1">
        <v>0</v>
      </c>
      <c r="Q418" s="1">
        <v>0</v>
      </c>
      <c r="R418" t="s">
        <v>49</v>
      </c>
      <c r="S418" t="s">
        <v>52</v>
      </c>
      <c r="U418" t="s">
        <v>30</v>
      </c>
      <c r="W418" t="s">
        <v>74</v>
      </c>
      <c r="Z418" s="9" t="s">
        <v>565</v>
      </c>
      <c r="AA418" t="str">
        <f t="shared" si="24"/>
        <v>0100</v>
      </c>
      <c r="AB418" t="str">
        <f t="shared" si="25"/>
        <v>2020</v>
      </c>
      <c r="AC418" t="str">
        <f t="shared" si="26"/>
        <v>35</v>
      </c>
      <c r="AD418" t="str">
        <f>VLOOKUP(AC418,OA_Lookup!$A$1:$B$229,2,FALSE)</f>
        <v>Military Traffic Management Command (MTMC)</v>
      </c>
      <c r="AE418" t="str">
        <f t="shared" si="27"/>
        <v>35-Military Traffic Management Command (MTMC)</v>
      </c>
      <c r="AF418" t="str">
        <f>VLOOKUP(D418,Month_Name!$A$1:$B$13,2,FALSE)</f>
        <v>Jul</v>
      </c>
    </row>
    <row r="419" spans="1:32" x14ac:dyDescent="0.25">
      <c r="A419" t="s">
        <v>25</v>
      </c>
      <c r="C419" t="s">
        <v>92</v>
      </c>
      <c r="D419" s="2">
        <v>44043</v>
      </c>
      <c r="G419" t="s">
        <v>82</v>
      </c>
      <c r="H419" t="s">
        <v>26</v>
      </c>
      <c r="I419" t="s">
        <v>33</v>
      </c>
      <c r="J419" t="s">
        <v>51</v>
      </c>
      <c r="K419" s="11">
        <v>0</v>
      </c>
      <c r="L419" s="1">
        <v>-3381.5554999999999</v>
      </c>
      <c r="M419" s="1">
        <v>-3381.5554999999999</v>
      </c>
      <c r="N419" s="1">
        <v>0</v>
      </c>
      <c r="O419" s="1">
        <v>0</v>
      </c>
      <c r="P419" s="1">
        <v>0</v>
      </c>
      <c r="Q419" s="1">
        <v>0</v>
      </c>
      <c r="R419" t="s">
        <v>34</v>
      </c>
      <c r="S419" t="s">
        <v>29</v>
      </c>
      <c r="U419" t="s">
        <v>30</v>
      </c>
      <c r="W419" t="s">
        <v>74</v>
      </c>
      <c r="Z419" s="9" t="s">
        <v>566</v>
      </c>
      <c r="AA419" t="str">
        <f t="shared" si="24"/>
        <v>2020</v>
      </c>
      <c r="AB419" t="str">
        <f t="shared" si="25"/>
        <v>2020</v>
      </c>
      <c r="AC419" t="str">
        <f t="shared" si="26"/>
        <v>35</v>
      </c>
      <c r="AD419" t="str">
        <f>VLOOKUP(AC419,OA_Lookup!$A$1:$B$229,2,FALSE)</f>
        <v>Military Traffic Management Command (MTMC)</v>
      </c>
      <c r="AE419" t="str">
        <f t="shared" si="27"/>
        <v>35-Military Traffic Management Command (MTMC)</v>
      </c>
      <c r="AF419" t="str">
        <f>VLOOKUP(D419,Month_Name!$A$1:$B$13,2,FALSE)</f>
        <v>Jul</v>
      </c>
    </row>
    <row r="420" spans="1:32" x14ac:dyDescent="0.25">
      <c r="A420" t="s">
        <v>25</v>
      </c>
      <c r="C420" t="s">
        <v>92</v>
      </c>
      <c r="D420" s="2">
        <v>44043</v>
      </c>
      <c r="G420" t="s">
        <v>82</v>
      </c>
      <c r="H420" t="s">
        <v>26</v>
      </c>
      <c r="I420" t="s">
        <v>33</v>
      </c>
      <c r="J420" t="s">
        <v>51</v>
      </c>
      <c r="K420" s="11">
        <v>0</v>
      </c>
      <c r="L420" s="1">
        <v>0</v>
      </c>
      <c r="M420" s="1">
        <v>0</v>
      </c>
      <c r="N420" s="1">
        <v>10171.9843</v>
      </c>
      <c r="O420" s="1">
        <v>10171.9843</v>
      </c>
      <c r="P420" s="1">
        <v>10171.9843</v>
      </c>
      <c r="Q420" s="1">
        <v>13267.881799999999</v>
      </c>
      <c r="R420" t="s">
        <v>34</v>
      </c>
      <c r="S420" t="s">
        <v>29</v>
      </c>
      <c r="U420" t="s">
        <v>54</v>
      </c>
      <c r="W420" t="s">
        <v>74</v>
      </c>
      <c r="Z420" s="9" t="s">
        <v>567</v>
      </c>
      <c r="AA420" t="str">
        <f t="shared" si="24"/>
        <v>2065</v>
      </c>
      <c r="AB420" t="str">
        <f t="shared" si="25"/>
        <v>2020</v>
      </c>
      <c r="AC420" t="str">
        <f t="shared" si="26"/>
        <v>35</v>
      </c>
      <c r="AD420" t="str">
        <f>VLOOKUP(AC420,OA_Lookup!$A$1:$B$229,2,FALSE)</f>
        <v>Military Traffic Management Command (MTMC)</v>
      </c>
      <c r="AE420" t="str">
        <f t="shared" si="27"/>
        <v>35-Military Traffic Management Command (MTMC)</v>
      </c>
      <c r="AF420" t="str">
        <f>VLOOKUP(D420,Month_Name!$A$1:$B$13,2,FALSE)</f>
        <v>Jul</v>
      </c>
    </row>
    <row r="421" spans="1:32" x14ac:dyDescent="0.25">
      <c r="A421" t="s">
        <v>25</v>
      </c>
      <c r="C421" t="s">
        <v>92</v>
      </c>
      <c r="D421" s="2">
        <v>44043</v>
      </c>
      <c r="G421" t="s">
        <v>82</v>
      </c>
      <c r="H421" t="s">
        <v>26</v>
      </c>
      <c r="I421" t="s">
        <v>33</v>
      </c>
      <c r="J421" t="s">
        <v>51</v>
      </c>
      <c r="K421" s="11">
        <v>0</v>
      </c>
      <c r="L421" s="1">
        <v>0</v>
      </c>
      <c r="M421" s="1">
        <v>17161.015100000001</v>
      </c>
      <c r="N421" s="1">
        <v>0</v>
      </c>
      <c r="O421" s="1">
        <v>0</v>
      </c>
      <c r="P421" s="1">
        <v>0</v>
      </c>
      <c r="Q421" s="1">
        <v>0</v>
      </c>
      <c r="R421" t="s">
        <v>34</v>
      </c>
      <c r="S421" t="s">
        <v>61</v>
      </c>
      <c r="U421" t="s">
        <v>30</v>
      </c>
      <c r="W421" t="s">
        <v>74</v>
      </c>
      <c r="Z421" s="9" t="s">
        <v>568</v>
      </c>
      <c r="AA421" t="str">
        <f t="shared" si="24"/>
        <v>2020</v>
      </c>
      <c r="AB421" t="str">
        <f t="shared" si="25"/>
        <v>2020</v>
      </c>
      <c r="AC421" t="str">
        <f t="shared" si="26"/>
        <v>35</v>
      </c>
      <c r="AD421" t="str">
        <f>VLOOKUP(AC421,OA_Lookup!$A$1:$B$229,2,FALSE)</f>
        <v>Military Traffic Management Command (MTMC)</v>
      </c>
      <c r="AE421" t="str">
        <f t="shared" si="27"/>
        <v>35-Military Traffic Management Command (MTMC)</v>
      </c>
      <c r="AF421" t="str">
        <f>VLOOKUP(D421,Month_Name!$A$1:$B$13,2,FALSE)</f>
        <v>Jul</v>
      </c>
    </row>
    <row r="422" spans="1:32" x14ac:dyDescent="0.25">
      <c r="A422" t="s">
        <v>25</v>
      </c>
      <c r="C422" t="s">
        <v>92</v>
      </c>
      <c r="D422" s="2">
        <v>44043</v>
      </c>
      <c r="G422" t="s">
        <v>82</v>
      </c>
      <c r="H422" t="s">
        <v>26</v>
      </c>
      <c r="I422" t="s">
        <v>33</v>
      </c>
      <c r="J422" t="s">
        <v>51</v>
      </c>
      <c r="K422" s="11">
        <v>0</v>
      </c>
      <c r="L422" s="1">
        <v>0</v>
      </c>
      <c r="M422" s="1">
        <v>0</v>
      </c>
      <c r="N422" s="1">
        <v>11372.8611</v>
      </c>
      <c r="O422" s="1">
        <v>-20471.3001</v>
      </c>
      <c r="P422" s="1">
        <v>901165.52469999995</v>
      </c>
      <c r="Q422" s="1">
        <v>978479.60510000004</v>
      </c>
      <c r="R422" t="s">
        <v>34</v>
      </c>
      <c r="S422" t="s">
        <v>89</v>
      </c>
      <c r="U422" t="s">
        <v>53</v>
      </c>
      <c r="W422" t="s">
        <v>74</v>
      </c>
      <c r="Z422" s="9" t="s">
        <v>560</v>
      </c>
      <c r="AA422" t="str">
        <f t="shared" si="24"/>
        <v>2020</v>
      </c>
      <c r="AB422" t="str">
        <f t="shared" si="25"/>
        <v>2020</v>
      </c>
      <c r="AC422" t="str">
        <f t="shared" si="26"/>
        <v>35</v>
      </c>
      <c r="AD422" t="str">
        <f>VLOOKUP(AC422,OA_Lookup!$A$1:$B$229,2,FALSE)</f>
        <v>Military Traffic Management Command (MTMC)</v>
      </c>
      <c r="AE422" t="str">
        <f t="shared" si="27"/>
        <v>35-Military Traffic Management Command (MTMC)</v>
      </c>
      <c r="AF422" t="str">
        <f>VLOOKUP(D422,Month_Name!$A$1:$B$13,2,FALSE)</f>
        <v>Jul</v>
      </c>
    </row>
    <row r="423" spans="1:32" x14ac:dyDescent="0.25">
      <c r="A423" t="s">
        <v>25</v>
      </c>
      <c r="C423" t="s">
        <v>92</v>
      </c>
      <c r="D423" s="2">
        <v>44043</v>
      </c>
      <c r="G423" t="s">
        <v>82</v>
      </c>
      <c r="H423" t="s">
        <v>26</v>
      </c>
      <c r="I423" t="s">
        <v>33</v>
      </c>
      <c r="J423" t="s">
        <v>51</v>
      </c>
      <c r="K423" s="11">
        <v>0</v>
      </c>
      <c r="L423" s="1">
        <v>6.0277000000000003</v>
      </c>
      <c r="M423" s="1">
        <v>6.0277000000000003</v>
      </c>
      <c r="N423" s="1">
        <v>-131111.79269999999</v>
      </c>
      <c r="O423" s="1">
        <v>-131111.79269999999</v>
      </c>
      <c r="P423" s="1">
        <v>13702281.0034</v>
      </c>
      <c r="Q423" s="1">
        <v>3532607.3681999999</v>
      </c>
      <c r="R423" t="s">
        <v>34</v>
      </c>
      <c r="S423" t="s">
        <v>89</v>
      </c>
      <c r="U423" t="s">
        <v>30</v>
      </c>
      <c r="W423" t="s">
        <v>74</v>
      </c>
      <c r="Z423" s="9" t="s">
        <v>561</v>
      </c>
      <c r="AA423" t="str">
        <f t="shared" si="24"/>
        <v>2020</v>
      </c>
      <c r="AB423" t="str">
        <f t="shared" si="25"/>
        <v>2020</v>
      </c>
      <c r="AC423" t="str">
        <f t="shared" si="26"/>
        <v>35</v>
      </c>
      <c r="AD423" t="str">
        <f>VLOOKUP(AC423,OA_Lookup!$A$1:$B$229,2,FALSE)</f>
        <v>Military Traffic Management Command (MTMC)</v>
      </c>
      <c r="AE423" t="str">
        <f t="shared" si="27"/>
        <v>35-Military Traffic Management Command (MTMC)</v>
      </c>
      <c r="AF423" t="str">
        <f>VLOOKUP(D423,Month_Name!$A$1:$B$13,2,FALSE)</f>
        <v>Jul</v>
      </c>
    </row>
    <row r="424" spans="1:32" x14ac:dyDescent="0.25">
      <c r="A424" t="s">
        <v>25</v>
      </c>
      <c r="C424" t="s">
        <v>92</v>
      </c>
      <c r="D424" s="2">
        <v>44043</v>
      </c>
      <c r="G424" t="s">
        <v>82</v>
      </c>
      <c r="H424" t="s">
        <v>26</v>
      </c>
      <c r="I424" t="s">
        <v>35</v>
      </c>
      <c r="J424" t="s">
        <v>51</v>
      </c>
      <c r="K424" s="11">
        <v>0</v>
      </c>
      <c r="L424" s="1">
        <v>0</v>
      </c>
      <c r="M424" s="1">
        <v>0</v>
      </c>
      <c r="N424" s="1">
        <v>51895.14</v>
      </c>
      <c r="O424" s="1">
        <v>-362.02359999999999</v>
      </c>
      <c r="P424" s="1">
        <v>1990.9628</v>
      </c>
      <c r="Q424" s="1">
        <v>1990.9628</v>
      </c>
      <c r="R424" t="s">
        <v>36</v>
      </c>
      <c r="S424" t="s">
        <v>29</v>
      </c>
      <c r="U424" t="s">
        <v>30</v>
      </c>
      <c r="W424" t="s">
        <v>74</v>
      </c>
      <c r="Z424" s="9" t="s">
        <v>562</v>
      </c>
      <c r="AA424" t="str">
        <f t="shared" si="24"/>
        <v>0725</v>
      </c>
      <c r="AB424" t="str">
        <f t="shared" si="25"/>
        <v>2020</v>
      </c>
      <c r="AC424" t="str">
        <f t="shared" si="26"/>
        <v>35</v>
      </c>
      <c r="AD424" t="str">
        <f>VLOOKUP(AC424,OA_Lookup!$A$1:$B$229,2,FALSE)</f>
        <v>Military Traffic Management Command (MTMC)</v>
      </c>
      <c r="AE424" t="str">
        <f t="shared" si="27"/>
        <v>35-Military Traffic Management Command (MTMC)</v>
      </c>
      <c r="AF424" t="str">
        <f>VLOOKUP(D424,Month_Name!$A$1:$B$13,2,FALSE)</f>
        <v>Jul</v>
      </c>
    </row>
    <row r="425" spans="1:32" x14ac:dyDescent="0.25">
      <c r="A425" t="s">
        <v>25</v>
      </c>
      <c r="C425" t="s">
        <v>92</v>
      </c>
      <c r="D425" s="2">
        <v>44043</v>
      </c>
      <c r="G425" t="s">
        <v>82</v>
      </c>
      <c r="H425" t="s">
        <v>37</v>
      </c>
      <c r="I425" t="s">
        <v>40</v>
      </c>
      <c r="J425" t="s">
        <v>51</v>
      </c>
      <c r="K425" s="11">
        <v>0</v>
      </c>
      <c r="L425" s="1">
        <v>-73849.835999999996</v>
      </c>
      <c r="M425" s="1">
        <v>-73849.835999999996</v>
      </c>
      <c r="N425" s="1">
        <v>0</v>
      </c>
      <c r="O425" s="1">
        <v>0</v>
      </c>
      <c r="P425" s="1">
        <v>0</v>
      </c>
      <c r="Q425" s="1">
        <v>0</v>
      </c>
      <c r="R425" t="s">
        <v>41</v>
      </c>
      <c r="S425" t="s">
        <v>29</v>
      </c>
      <c r="U425" t="s">
        <v>30</v>
      </c>
      <c r="W425" t="s">
        <v>74</v>
      </c>
      <c r="Z425" s="9" t="s">
        <v>555</v>
      </c>
      <c r="AA425" t="str">
        <f t="shared" si="24"/>
        <v>0500</v>
      </c>
      <c r="AB425" t="str">
        <f t="shared" si="25"/>
        <v>2017</v>
      </c>
      <c r="AC425" t="str">
        <f t="shared" si="26"/>
        <v>35</v>
      </c>
      <c r="AD425" t="str">
        <f>VLOOKUP(AC425,OA_Lookup!$A$1:$B$229,2,FALSE)</f>
        <v>Military Traffic Management Command (MTMC)</v>
      </c>
      <c r="AE425" t="str">
        <f t="shared" si="27"/>
        <v>35-Military Traffic Management Command (MTMC)</v>
      </c>
      <c r="AF425" t="str">
        <f>VLOOKUP(D425,Month_Name!$A$1:$B$13,2,FALSE)</f>
        <v>Jul</v>
      </c>
    </row>
    <row r="426" spans="1:32" x14ac:dyDescent="0.25">
      <c r="A426" t="s">
        <v>25</v>
      </c>
      <c r="C426" t="s">
        <v>92</v>
      </c>
      <c r="D426" s="2">
        <v>44043</v>
      </c>
      <c r="G426" t="s">
        <v>82</v>
      </c>
      <c r="H426" t="s">
        <v>37</v>
      </c>
      <c r="I426" t="s">
        <v>40</v>
      </c>
      <c r="J426" t="s">
        <v>51</v>
      </c>
      <c r="K426" s="11">
        <v>0</v>
      </c>
      <c r="L426" s="1">
        <v>0</v>
      </c>
      <c r="M426" s="1">
        <v>0</v>
      </c>
      <c r="N426" s="1">
        <v>30361.364300000001</v>
      </c>
      <c r="O426" s="1">
        <v>30361.364300000001</v>
      </c>
      <c r="P426" s="1">
        <v>30361.364300000001</v>
      </c>
      <c r="Q426" s="1">
        <v>39601.927199999998</v>
      </c>
      <c r="R426" t="s">
        <v>41</v>
      </c>
      <c r="S426" t="s">
        <v>29</v>
      </c>
      <c r="U426" t="s">
        <v>54</v>
      </c>
      <c r="W426" t="s">
        <v>74</v>
      </c>
      <c r="Z426" s="9" t="s">
        <v>556</v>
      </c>
      <c r="AA426" t="str">
        <f t="shared" si="24"/>
        <v>0500</v>
      </c>
      <c r="AB426" t="str">
        <f t="shared" si="25"/>
        <v>2018</v>
      </c>
      <c r="AC426" t="str">
        <f t="shared" si="26"/>
        <v>35</v>
      </c>
      <c r="AD426" t="str">
        <f>VLOOKUP(AC426,OA_Lookup!$A$1:$B$229,2,FALSE)</f>
        <v>Military Traffic Management Command (MTMC)</v>
      </c>
      <c r="AE426" t="str">
        <f t="shared" si="27"/>
        <v>35-Military Traffic Management Command (MTMC)</v>
      </c>
      <c r="AF426" t="str">
        <f>VLOOKUP(D426,Month_Name!$A$1:$B$13,2,FALSE)</f>
        <v>Jul</v>
      </c>
    </row>
    <row r="427" spans="1:32" x14ac:dyDescent="0.25">
      <c r="A427" t="s">
        <v>25</v>
      </c>
      <c r="C427" t="s">
        <v>92</v>
      </c>
      <c r="D427" s="2">
        <v>44043</v>
      </c>
      <c r="G427" t="s">
        <v>82</v>
      </c>
      <c r="H427" t="s">
        <v>37</v>
      </c>
      <c r="I427" t="s">
        <v>44</v>
      </c>
      <c r="J427" t="s">
        <v>51</v>
      </c>
      <c r="K427" s="11">
        <v>0</v>
      </c>
      <c r="L427" s="1">
        <v>0</v>
      </c>
      <c r="M427" s="1">
        <v>0</v>
      </c>
      <c r="N427" s="1">
        <v>265368.70500000002</v>
      </c>
      <c r="O427" s="1">
        <v>0</v>
      </c>
      <c r="P427" s="1">
        <v>0</v>
      </c>
      <c r="Q427" s="1">
        <v>0</v>
      </c>
      <c r="R427" t="s">
        <v>45</v>
      </c>
      <c r="S427" t="s">
        <v>29</v>
      </c>
      <c r="U427" t="s">
        <v>53</v>
      </c>
      <c r="W427" t="s">
        <v>74</v>
      </c>
      <c r="Z427" s="9" t="s">
        <v>557</v>
      </c>
      <c r="AA427" t="str">
        <f t="shared" si="24"/>
        <v>2035</v>
      </c>
      <c r="AB427" t="str">
        <f t="shared" si="25"/>
        <v>2019</v>
      </c>
      <c r="AC427" t="str">
        <f t="shared" si="26"/>
        <v>35</v>
      </c>
      <c r="AD427" t="str">
        <f>VLOOKUP(AC427,OA_Lookup!$A$1:$B$229,2,FALSE)</f>
        <v>Military Traffic Management Command (MTMC)</v>
      </c>
      <c r="AE427" t="str">
        <f t="shared" si="27"/>
        <v>35-Military Traffic Management Command (MTMC)</v>
      </c>
      <c r="AF427" t="str">
        <f>VLOOKUP(D427,Month_Name!$A$1:$B$13,2,FALSE)</f>
        <v>Jul</v>
      </c>
    </row>
    <row r="428" spans="1:32" x14ac:dyDescent="0.25">
      <c r="A428" t="s">
        <v>25</v>
      </c>
      <c r="C428" t="s">
        <v>92</v>
      </c>
      <c r="D428" s="2">
        <v>44043</v>
      </c>
      <c r="G428" t="s">
        <v>82</v>
      </c>
      <c r="H428" t="s">
        <v>37</v>
      </c>
      <c r="I428" t="s">
        <v>44</v>
      </c>
      <c r="J428" t="s">
        <v>51</v>
      </c>
      <c r="K428" s="11">
        <v>0</v>
      </c>
      <c r="L428" s="1">
        <v>0</v>
      </c>
      <c r="M428" s="1">
        <v>486458.74609999999</v>
      </c>
      <c r="N428" s="1">
        <v>0</v>
      </c>
      <c r="O428" s="1">
        <v>0</v>
      </c>
      <c r="P428" s="1">
        <v>0</v>
      </c>
      <c r="Q428" s="1">
        <v>0</v>
      </c>
      <c r="R428" t="s">
        <v>45</v>
      </c>
      <c r="S428" t="s">
        <v>29</v>
      </c>
      <c r="U428" t="s">
        <v>30</v>
      </c>
      <c r="W428" t="s">
        <v>74</v>
      </c>
      <c r="Z428" s="9" t="s">
        <v>558</v>
      </c>
      <c r="AA428" t="str">
        <f t="shared" si="24"/>
        <v>2035</v>
      </c>
      <c r="AB428" t="str">
        <f t="shared" si="25"/>
        <v>2020</v>
      </c>
      <c r="AC428" t="str">
        <f t="shared" si="26"/>
        <v>35</v>
      </c>
      <c r="AD428" t="str">
        <f>VLOOKUP(AC428,OA_Lookup!$A$1:$B$229,2,FALSE)</f>
        <v>Military Traffic Management Command (MTMC)</v>
      </c>
      <c r="AE428" t="str">
        <f t="shared" si="27"/>
        <v>35-Military Traffic Management Command (MTMC)</v>
      </c>
      <c r="AF428" t="str">
        <f>VLOOKUP(D428,Month_Name!$A$1:$B$13,2,FALSE)</f>
        <v>Jul</v>
      </c>
    </row>
    <row r="429" spans="1:32" x14ac:dyDescent="0.25">
      <c r="A429" t="s">
        <v>25</v>
      </c>
      <c r="C429" t="s">
        <v>92</v>
      </c>
      <c r="D429" s="2">
        <v>44043</v>
      </c>
      <c r="G429" t="s">
        <v>82</v>
      </c>
      <c r="H429" t="s">
        <v>37</v>
      </c>
      <c r="I429" t="s">
        <v>44</v>
      </c>
      <c r="J429" t="s">
        <v>51</v>
      </c>
      <c r="K429" s="11">
        <v>0</v>
      </c>
      <c r="L429" s="1">
        <v>0</v>
      </c>
      <c r="M429" s="1">
        <v>0</v>
      </c>
      <c r="N429" s="1">
        <v>107242.7041</v>
      </c>
      <c r="O429" s="1">
        <v>107242.7041</v>
      </c>
      <c r="P429" s="1">
        <v>107242.7041</v>
      </c>
      <c r="Q429" s="1">
        <v>139881.94029999999</v>
      </c>
      <c r="R429" t="s">
        <v>45</v>
      </c>
      <c r="S429" t="s">
        <v>29</v>
      </c>
      <c r="U429" t="s">
        <v>54</v>
      </c>
      <c r="W429" t="s">
        <v>74</v>
      </c>
      <c r="Z429" s="9" t="s">
        <v>559</v>
      </c>
      <c r="AA429" t="str">
        <f t="shared" si="24"/>
        <v>2035</v>
      </c>
      <c r="AB429" t="str">
        <f t="shared" si="25"/>
        <v>2020</v>
      </c>
      <c r="AC429" t="str">
        <f t="shared" si="26"/>
        <v>35</v>
      </c>
      <c r="AD429" t="str">
        <f>VLOOKUP(AC429,OA_Lookup!$A$1:$B$229,2,FALSE)</f>
        <v>Military Traffic Management Command (MTMC)</v>
      </c>
      <c r="AE429" t="str">
        <f t="shared" si="27"/>
        <v>35-Military Traffic Management Command (MTMC)</v>
      </c>
      <c r="AF429" t="str">
        <f>VLOOKUP(D429,Month_Name!$A$1:$B$13,2,FALSE)</f>
        <v>Jul</v>
      </c>
    </row>
    <row r="430" spans="1:32" x14ac:dyDescent="0.25">
      <c r="A430" t="s">
        <v>25</v>
      </c>
      <c r="C430" t="s">
        <v>93</v>
      </c>
      <c r="D430" s="2">
        <v>44074</v>
      </c>
      <c r="G430" t="s">
        <v>79</v>
      </c>
      <c r="H430" t="s">
        <v>58</v>
      </c>
      <c r="I430" t="s">
        <v>59</v>
      </c>
      <c r="J430" t="s">
        <v>51</v>
      </c>
      <c r="K430" s="11">
        <v>0</v>
      </c>
      <c r="L430" s="1">
        <v>0</v>
      </c>
      <c r="M430" s="1">
        <v>9.0999999999999998E-2</v>
      </c>
      <c r="N430" s="1">
        <v>0</v>
      </c>
      <c r="O430" s="1">
        <v>0</v>
      </c>
      <c r="P430" s="1">
        <v>0</v>
      </c>
      <c r="Q430" s="1">
        <v>0</v>
      </c>
      <c r="R430" t="s">
        <v>60</v>
      </c>
      <c r="S430" t="s">
        <v>52</v>
      </c>
      <c r="U430" t="s">
        <v>30</v>
      </c>
      <c r="W430" t="s">
        <v>74</v>
      </c>
      <c r="Z430" s="9" t="s">
        <v>563</v>
      </c>
      <c r="AA430" t="str">
        <f t="shared" si="24"/>
        <v>2020</v>
      </c>
      <c r="AB430" t="str">
        <f t="shared" si="25"/>
        <v>2020</v>
      </c>
      <c r="AC430" t="str">
        <f t="shared" si="26"/>
        <v>8</v>
      </c>
      <c r="AD430" t="str">
        <f>VLOOKUP(AC430,OA_Lookup!$A$1:$B$229,2,FALSE)</f>
        <v>Army Corps of Engineers (COE)</v>
      </c>
      <c r="AE430" t="str">
        <f t="shared" si="27"/>
        <v>8-Army Corps of Engineers (COE)</v>
      </c>
      <c r="AF430" t="str">
        <f>VLOOKUP(D430,Month_Name!$A$1:$B$13,2,FALSE)</f>
        <v>Aug</v>
      </c>
    </row>
    <row r="431" spans="1:32" x14ac:dyDescent="0.25">
      <c r="A431" t="s">
        <v>25</v>
      </c>
      <c r="C431" t="s">
        <v>93</v>
      </c>
      <c r="D431" s="2">
        <v>44074</v>
      </c>
      <c r="G431" t="s">
        <v>79</v>
      </c>
      <c r="H431" t="s">
        <v>26</v>
      </c>
      <c r="I431" t="s">
        <v>72</v>
      </c>
      <c r="J431" t="s">
        <v>51</v>
      </c>
      <c r="K431" s="11">
        <v>0</v>
      </c>
      <c r="L431" s="1">
        <v>0</v>
      </c>
      <c r="M431" s="1">
        <v>0</v>
      </c>
      <c r="N431" s="1">
        <v>0</v>
      </c>
      <c r="O431" s="1">
        <v>0</v>
      </c>
      <c r="P431" s="1">
        <v>17298.2637</v>
      </c>
      <c r="Q431" s="1">
        <v>17298.2637</v>
      </c>
      <c r="R431" t="s">
        <v>73</v>
      </c>
      <c r="S431" t="s">
        <v>29</v>
      </c>
      <c r="U431" t="s">
        <v>53</v>
      </c>
      <c r="W431" t="s">
        <v>74</v>
      </c>
      <c r="Z431" s="9" t="s">
        <v>564</v>
      </c>
      <c r="AA431" t="str">
        <f t="shared" si="24"/>
        <v>0100</v>
      </c>
      <c r="AB431" t="str">
        <f t="shared" si="25"/>
        <v>2020</v>
      </c>
      <c r="AC431" t="str">
        <f t="shared" si="26"/>
        <v>8</v>
      </c>
      <c r="AD431" t="str">
        <f>VLOOKUP(AC431,OA_Lookup!$A$1:$B$229,2,FALSE)</f>
        <v>Army Corps of Engineers (COE)</v>
      </c>
      <c r="AE431" t="str">
        <f t="shared" si="27"/>
        <v>8-Army Corps of Engineers (COE)</v>
      </c>
      <c r="AF431" t="str">
        <f>VLOOKUP(D431,Month_Name!$A$1:$B$13,2,FALSE)</f>
        <v>Aug</v>
      </c>
    </row>
    <row r="432" spans="1:32" x14ac:dyDescent="0.25">
      <c r="A432" t="s">
        <v>25</v>
      </c>
      <c r="C432" t="s">
        <v>93</v>
      </c>
      <c r="D432" s="2">
        <v>44074</v>
      </c>
      <c r="G432" t="s">
        <v>79</v>
      </c>
      <c r="H432" t="s">
        <v>26</v>
      </c>
      <c r="I432" t="s">
        <v>31</v>
      </c>
      <c r="J432" t="s">
        <v>51</v>
      </c>
      <c r="K432" s="11">
        <v>0</v>
      </c>
      <c r="L432" s="1">
        <v>0</v>
      </c>
      <c r="M432" s="1">
        <v>0</v>
      </c>
      <c r="N432" s="1">
        <v>0</v>
      </c>
      <c r="O432" s="1">
        <v>0</v>
      </c>
      <c r="P432" s="1">
        <v>45692.502899999999</v>
      </c>
      <c r="Q432" s="1">
        <v>54678.061600000001</v>
      </c>
      <c r="R432" t="s">
        <v>32</v>
      </c>
      <c r="S432" t="s">
        <v>52</v>
      </c>
      <c r="U432" t="s">
        <v>53</v>
      </c>
      <c r="W432" t="s">
        <v>74</v>
      </c>
      <c r="Z432" s="9" t="s">
        <v>565</v>
      </c>
      <c r="AA432" t="str">
        <f t="shared" si="24"/>
        <v>0100</v>
      </c>
      <c r="AB432" t="str">
        <f t="shared" si="25"/>
        <v>2020</v>
      </c>
      <c r="AC432" t="str">
        <f t="shared" si="26"/>
        <v>8</v>
      </c>
      <c r="AD432" t="str">
        <f>VLOOKUP(AC432,OA_Lookup!$A$1:$B$229,2,FALSE)</f>
        <v>Army Corps of Engineers (COE)</v>
      </c>
      <c r="AE432" t="str">
        <f t="shared" si="27"/>
        <v>8-Army Corps of Engineers (COE)</v>
      </c>
      <c r="AF432" t="str">
        <f>VLOOKUP(D432,Month_Name!$A$1:$B$13,2,FALSE)</f>
        <v>Aug</v>
      </c>
    </row>
    <row r="433" spans="1:32" x14ac:dyDescent="0.25">
      <c r="A433" t="s">
        <v>25</v>
      </c>
      <c r="C433" t="s">
        <v>93</v>
      </c>
      <c r="D433" s="2">
        <v>44074</v>
      </c>
      <c r="G433" t="s">
        <v>79</v>
      </c>
      <c r="H433" t="s">
        <v>26</v>
      </c>
      <c r="I433" t="s">
        <v>31</v>
      </c>
      <c r="J433" t="s">
        <v>51</v>
      </c>
      <c r="K433" s="11">
        <v>0</v>
      </c>
      <c r="L433" s="1">
        <v>-13269.9516</v>
      </c>
      <c r="M433" s="1">
        <v>-13270.800800000001</v>
      </c>
      <c r="N433" s="1">
        <v>101788.91469999999</v>
      </c>
      <c r="O433" s="1">
        <v>101788.91469999999</v>
      </c>
      <c r="P433" s="1">
        <v>69656.464600000007</v>
      </c>
      <c r="Q433" s="1">
        <v>69656.464600000007</v>
      </c>
      <c r="R433" t="s">
        <v>32</v>
      </c>
      <c r="S433" t="s">
        <v>52</v>
      </c>
      <c r="U433" t="s">
        <v>30</v>
      </c>
      <c r="W433" t="s">
        <v>74</v>
      </c>
      <c r="Z433" s="9" t="s">
        <v>566</v>
      </c>
      <c r="AA433" t="str">
        <f t="shared" si="24"/>
        <v>2020</v>
      </c>
      <c r="AB433" t="str">
        <f t="shared" si="25"/>
        <v>2020</v>
      </c>
      <c r="AC433" t="str">
        <f t="shared" si="26"/>
        <v>8</v>
      </c>
      <c r="AD433" t="str">
        <f>VLOOKUP(AC433,OA_Lookup!$A$1:$B$229,2,FALSE)</f>
        <v>Army Corps of Engineers (COE)</v>
      </c>
      <c r="AE433" t="str">
        <f t="shared" si="27"/>
        <v>8-Army Corps of Engineers (COE)</v>
      </c>
      <c r="AF433" t="str">
        <f>VLOOKUP(D433,Month_Name!$A$1:$B$13,2,FALSE)</f>
        <v>Aug</v>
      </c>
    </row>
    <row r="434" spans="1:32" x14ac:dyDescent="0.25">
      <c r="A434" t="s">
        <v>25</v>
      </c>
      <c r="C434" t="s">
        <v>93</v>
      </c>
      <c r="D434" s="2">
        <v>44074</v>
      </c>
      <c r="G434" t="s">
        <v>79</v>
      </c>
      <c r="H434" t="s">
        <v>26</v>
      </c>
      <c r="I434" t="s">
        <v>33</v>
      </c>
      <c r="J434" t="s">
        <v>51</v>
      </c>
      <c r="K434" s="11">
        <v>0</v>
      </c>
      <c r="L434" s="1">
        <v>0</v>
      </c>
      <c r="M434" s="1">
        <v>0</v>
      </c>
      <c r="N434" s="1">
        <v>9144.2870999999996</v>
      </c>
      <c r="O434" s="1">
        <v>9144.2870999999996</v>
      </c>
      <c r="P434" s="1">
        <v>9144.2870999999996</v>
      </c>
      <c r="Q434" s="1">
        <v>8708.8474000000006</v>
      </c>
      <c r="R434" t="s">
        <v>34</v>
      </c>
      <c r="S434" t="s">
        <v>29</v>
      </c>
      <c r="U434" t="s">
        <v>54</v>
      </c>
      <c r="W434" t="s">
        <v>74</v>
      </c>
      <c r="Z434" s="9" t="s">
        <v>567</v>
      </c>
      <c r="AA434" t="str">
        <f t="shared" si="24"/>
        <v>2065</v>
      </c>
      <c r="AB434" t="str">
        <f t="shared" si="25"/>
        <v>2020</v>
      </c>
      <c r="AC434" t="str">
        <f t="shared" si="26"/>
        <v>8</v>
      </c>
      <c r="AD434" t="str">
        <f>VLOOKUP(AC434,OA_Lookup!$A$1:$B$229,2,FALSE)</f>
        <v>Army Corps of Engineers (COE)</v>
      </c>
      <c r="AE434" t="str">
        <f t="shared" si="27"/>
        <v>8-Army Corps of Engineers (COE)</v>
      </c>
      <c r="AF434" t="str">
        <f>VLOOKUP(D434,Month_Name!$A$1:$B$13,2,FALSE)</f>
        <v>Aug</v>
      </c>
    </row>
    <row r="435" spans="1:32" x14ac:dyDescent="0.25">
      <c r="A435" t="s">
        <v>25</v>
      </c>
      <c r="C435" t="s">
        <v>93</v>
      </c>
      <c r="D435" s="2">
        <v>44074</v>
      </c>
      <c r="G435" t="s">
        <v>79</v>
      </c>
      <c r="H435" t="s">
        <v>26</v>
      </c>
      <c r="I435" t="s">
        <v>77</v>
      </c>
      <c r="J435" t="s">
        <v>51</v>
      </c>
      <c r="K435" s="11">
        <v>0</v>
      </c>
      <c r="L435" s="1">
        <v>0</v>
      </c>
      <c r="M435" s="1">
        <v>0</v>
      </c>
      <c r="N435" s="1">
        <v>18954.907500000001</v>
      </c>
      <c r="O435" s="1">
        <v>18954.907500000001</v>
      </c>
      <c r="P435" s="1">
        <v>31770.077799999999</v>
      </c>
      <c r="Q435" s="1">
        <v>31770.077799999999</v>
      </c>
      <c r="R435" t="s">
        <v>78</v>
      </c>
      <c r="S435" t="s">
        <v>52</v>
      </c>
      <c r="U435" t="s">
        <v>53</v>
      </c>
      <c r="W435" t="s">
        <v>74</v>
      </c>
      <c r="Z435" s="9" t="s">
        <v>568</v>
      </c>
      <c r="AA435" t="str">
        <f t="shared" si="24"/>
        <v>2020</v>
      </c>
      <c r="AB435" t="str">
        <f t="shared" si="25"/>
        <v>2020</v>
      </c>
      <c r="AC435" t="str">
        <f t="shared" si="26"/>
        <v>8</v>
      </c>
      <c r="AD435" t="str">
        <f>VLOOKUP(AC435,OA_Lookup!$A$1:$B$229,2,FALSE)</f>
        <v>Army Corps of Engineers (COE)</v>
      </c>
      <c r="AE435" t="str">
        <f t="shared" si="27"/>
        <v>8-Army Corps of Engineers (COE)</v>
      </c>
      <c r="AF435" t="str">
        <f>VLOOKUP(D435,Month_Name!$A$1:$B$13,2,FALSE)</f>
        <v>Aug</v>
      </c>
    </row>
    <row r="436" spans="1:32" x14ac:dyDescent="0.25">
      <c r="A436" t="s">
        <v>25</v>
      </c>
      <c r="C436" t="s">
        <v>93</v>
      </c>
      <c r="D436" s="2">
        <v>44074</v>
      </c>
      <c r="G436" t="s">
        <v>79</v>
      </c>
      <c r="H436" t="s">
        <v>26</v>
      </c>
      <c r="I436" t="s">
        <v>77</v>
      </c>
      <c r="J436" t="s">
        <v>51</v>
      </c>
      <c r="K436" s="11">
        <v>0</v>
      </c>
      <c r="L436" s="1">
        <v>-11770.2394</v>
      </c>
      <c r="M436" s="1">
        <v>-11770.2394</v>
      </c>
      <c r="N436" s="1">
        <v>4955.5330999999996</v>
      </c>
      <c r="O436" s="1">
        <v>4955.5330999999996</v>
      </c>
      <c r="P436" s="1">
        <v>0</v>
      </c>
      <c r="Q436" s="1">
        <v>0</v>
      </c>
      <c r="R436" t="s">
        <v>78</v>
      </c>
      <c r="S436" t="s">
        <v>52</v>
      </c>
      <c r="U436" t="s">
        <v>30</v>
      </c>
      <c r="W436" t="s">
        <v>74</v>
      </c>
      <c r="Z436" s="9" t="s">
        <v>560</v>
      </c>
      <c r="AA436" t="str">
        <f t="shared" si="24"/>
        <v>2020</v>
      </c>
      <c r="AB436" t="str">
        <f t="shared" si="25"/>
        <v>2020</v>
      </c>
      <c r="AC436" t="str">
        <f t="shared" si="26"/>
        <v>8</v>
      </c>
      <c r="AD436" t="str">
        <f>VLOOKUP(AC436,OA_Lookup!$A$1:$B$229,2,FALSE)</f>
        <v>Army Corps of Engineers (COE)</v>
      </c>
      <c r="AE436" t="str">
        <f t="shared" si="27"/>
        <v>8-Army Corps of Engineers (COE)</v>
      </c>
      <c r="AF436" t="str">
        <f>VLOOKUP(D436,Month_Name!$A$1:$B$13,2,FALSE)</f>
        <v>Aug</v>
      </c>
    </row>
    <row r="437" spans="1:32" x14ac:dyDescent="0.25">
      <c r="A437" t="s">
        <v>25</v>
      </c>
      <c r="C437" t="s">
        <v>93</v>
      </c>
      <c r="D437" s="2">
        <v>44074</v>
      </c>
      <c r="G437" t="s">
        <v>79</v>
      </c>
      <c r="H437" t="s">
        <v>37</v>
      </c>
      <c r="I437" t="s">
        <v>75</v>
      </c>
      <c r="J437" t="s">
        <v>51</v>
      </c>
      <c r="K437" s="11">
        <v>0</v>
      </c>
      <c r="L437" s="1">
        <v>0</v>
      </c>
      <c r="M437" s="1">
        <v>0</v>
      </c>
      <c r="N437" s="1">
        <v>0</v>
      </c>
      <c r="O437" s="1">
        <v>0</v>
      </c>
      <c r="P437" s="1">
        <v>0</v>
      </c>
      <c r="Q437" s="1">
        <v>225860.52119999999</v>
      </c>
      <c r="R437" t="s">
        <v>76</v>
      </c>
      <c r="S437" t="s">
        <v>29</v>
      </c>
      <c r="U437" t="s">
        <v>53</v>
      </c>
      <c r="W437" t="s">
        <v>74</v>
      </c>
      <c r="Z437" s="9" t="s">
        <v>561</v>
      </c>
      <c r="AA437" t="str">
        <f t="shared" si="24"/>
        <v>2020</v>
      </c>
      <c r="AB437" t="str">
        <f t="shared" si="25"/>
        <v>2020</v>
      </c>
      <c r="AC437" t="str">
        <f t="shared" si="26"/>
        <v>8</v>
      </c>
      <c r="AD437" t="str">
        <f>VLOOKUP(AC437,OA_Lookup!$A$1:$B$229,2,FALSE)</f>
        <v>Army Corps of Engineers (COE)</v>
      </c>
      <c r="AE437" t="str">
        <f t="shared" si="27"/>
        <v>8-Army Corps of Engineers (COE)</v>
      </c>
      <c r="AF437" t="str">
        <f>VLOOKUP(D437,Month_Name!$A$1:$B$13,2,FALSE)</f>
        <v>Aug</v>
      </c>
    </row>
    <row r="438" spans="1:32" x14ac:dyDescent="0.25">
      <c r="A438" t="s">
        <v>25</v>
      </c>
      <c r="C438" t="s">
        <v>93</v>
      </c>
      <c r="D438" s="2">
        <v>44074</v>
      </c>
      <c r="G438" t="s">
        <v>79</v>
      </c>
      <c r="H438" t="s">
        <v>37</v>
      </c>
      <c r="I438" t="s">
        <v>56</v>
      </c>
      <c r="J438" t="s">
        <v>51</v>
      </c>
      <c r="K438" s="11">
        <v>0</v>
      </c>
      <c r="L438" s="1">
        <v>0</v>
      </c>
      <c r="M438" s="1">
        <v>0</v>
      </c>
      <c r="N438" s="1">
        <v>69343.064100000003</v>
      </c>
      <c r="O438" s="1">
        <v>69343.064100000003</v>
      </c>
      <c r="P438" s="1">
        <v>69343.064100000003</v>
      </c>
      <c r="Q438" s="1">
        <v>66041.081300000005</v>
      </c>
      <c r="R438" t="s">
        <v>57</v>
      </c>
      <c r="S438" t="s">
        <v>29</v>
      </c>
      <c r="U438" t="s">
        <v>54</v>
      </c>
      <c r="W438" t="s">
        <v>74</v>
      </c>
      <c r="Z438" s="9" t="s">
        <v>562</v>
      </c>
      <c r="AA438" t="str">
        <f t="shared" si="24"/>
        <v>0725</v>
      </c>
      <c r="AB438" t="str">
        <f t="shared" si="25"/>
        <v>2020</v>
      </c>
      <c r="AC438" t="str">
        <f t="shared" si="26"/>
        <v>8</v>
      </c>
      <c r="AD438" t="str">
        <f>VLOOKUP(AC438,OA_Lookup!$A$1:$B$229,2,FALSE)</f>
        <v>Army Corps of Engineers (COE)</v>
      </c>
      <c r="AE438" t="str">
        <f t="shared" si="27"/>
        <v>8-Army Corps of Engineers (COE)</v>
      </c>
      <c r="AF438" t="str">
        <f>VLOOKUP(D438,Month_Name!$A$1:$B$13,2,FALSE)</f>
        <v>Aug</v>
      </c>
    </row>
    <row r="439" spans="1:32" x14ac:dyDescent="0.25">
      <c r="A439" t="s">
        <v>25</v>
      </c>
      <c r="C439" t="s">
        <v>93</v>
      </c>
      <c r="D439" s="2">
        <v>44074</v>
      </c>
      <c r="G439" t="s">
        <v>79</v>
      </c>
      <c r="H439" t="s">
        <v>37</v>
      </c>
      <c r="I439" t="s">
        <v>44</v>
      </c>
      <c r="J439" t="s">
        <v>51</v>
      </c>
      <c r="K439" s="11">
        <v>0</v>
      </c>
      <c r="L439" s="1">
        <v>-426106.32059999998</v>
      </c>
      <c r="M439" s="1">
        <v>-426106.32059999998</v>
      </c>
      <c r="N439" s="1">
        <v>160534.6237</v>
      </c>
      <c r="O439" s="1">
        <v>160534.6237</v>
      </c>
      <c r="P439" s="1">
        <v>160534.6237</v>
      </c>
      <c r="Q439" s="1">
        <v>160534.6237</v>
      </c>
      <c r="R439" t="s">
        <v>45</v>
      </c>
      <c r="S439" t="s">
        <v>29</v>
      </c>
      <c r="U439" t="s">
        <v>30</v>
      </c>
      <c r="W439" t="s">
        <v>74</v>
      </c>
      <c r="Z439" s="9" t="s">
        <v>555</v>
      </c>
      <c r="AA439" t="str">
        <f t="shared" si="24"/>
        <v>0500</v>
      </c>
      <c r="AB439" t="str">
        <f t="shared" si="25"/>
        <v>2017</v>
      </c>
      <c r="AC439" t="str">
        <f t="shared" si="26"/>
        <v>8</v>
      </c>
      <c r="AD439" t="str">
        <f>VLOOKUP(AC439,OA_Lookup!$A$1:$B$229,2,FALSE)</f>
        <v>Army Corps of Engineers (COE)</v>
      </c>
      <c r="AE439" t="str">
        <f t="shared" si="27"/>
        <v>8-Army Corps of Engineers (COE)</v>
      </c>
      <c r="AF439" t="str">
        <f>VLOOKUP(D439,Month_Name!$A$1:$B$13,2,FALSE)</f>
        <v>Aug</v>
      </c>
    </row>
    <row r="440" spans="1:32" x14ac:dyDescent="0.25">
      <c r="A440" t="s">
        <v>25</v>
      </c>
      <c r="C440" t="s">
        <v>93</v>
      </c>
      <c r="D440" s="2">
        <v>44074</v>
      </c>
      <c r="G440" t="s">
        <v>79</v>
      </c>
      <c r="H440" t="s">
        <v>37</v>
      </c>
      <c r="I440" t="s">
        <v>44</v>
      </c>
      <c r="J440" t="s">
        <v>51</v>
      </c>
      <c r="K440" s="11">
        <v>0</v>
      </c>
      <c r="L440" s="1">
        <v>0</v>
      </c>
      <c r="M440" s="1">
        <v>0</v>
      </c>
      <c r="N440" s="1">
        <v>2684788.8004999999</v>
      </c>
      <c r="O440" s="1">
        <v>2684788.8004999999</v>
      </c>
      <c r="P440" s="1">
        <v>2684788.8004999999</v>
      </c>
      <c r="Q440" s="1">
        <v>2553171.4122000001</v>
      </c>
      <c r="R440" t="s">
        <v>45</v>
      </c>
      <c r="S440" t="s">
        <v>29</v>
      </c>
      <c r="U440" t="s">
        <v>54</v>
      </c>
      <c r="W440" t="s">
        <v>74</v>
      </c>
      <c r="Z440" s="9" t="s">
        <v>556</v>
      </c>
      <c r="AA440" t="str">
        <f t="shared" si="24"/>
        <v>0500</v>
      </c>
      <c r="AB440" t="str">
        <f t="shared" si="25"/>
        <v>2018</v>
      </c>
      <c r="AC440" t="str">
        <f t="shared" si="26"/>
        <v>8</v>
      </c>
      <c r="AD440" t="str">
        <f>VLOOKUP(AC440,OA_Lookup!$A$1:$B$229,2,FALSE)</f>
        <v>Army Corps of Engineers (COE)</v>
      </c>
      <c r="AE440" t="str">
        <f t="shared" si="27"/>
        <v>8-Army Corps of Engineers (COE)</v>
      </c>
      <c r="AF440" t="str">
        <f>VLOOKUP(D440,Month_Name!$A$1:$B$13,2,FALSE)</f>
        <v>Aug</v>
      </c>
    </row>
    <row r="441" spans="1:32" x14ac:dyDescent="0.25">
      <c r="A441" t="s">
        <v>25</v>
      </c>
      <c r="C441" t="s">
        <v>93</v>
      </c>
      <c r="D441" s="2">
        <v>44074</v>
      </c>
      <c r="G441" t="s">
        <v>80</v>
      </c>
      <c r="H441" t="s">
        <v>26</v>
      </c>
      <c r="I441" t="s">
        <v>33</v>
      </c>
      <c r="J441" t="s">
        <v>51</v>
      </c>
      <c r="K441" s="11">
        <v>0</v>
      </c>
      <c r="L441" s="1">
        <v>0</v>
      </c>
      <c r="M441" s="1">
        <v>0</v>
      </c>
      <c r="N441" s="1">
        <v>-271182.1827</v>
      </c>
      <c r="O441" s="1">
        <v>100170.23390000001</v>
      </c>
      <c r="P441" s="1">
        <v>1070543.2951</v>
      </c>
      <c r="Q441" s="1">
        <v>1463599.8769</v>
      </c>
      <c r="R441" t="s">
        <v>34</v>
      </c>
      <c r="S441" t="s">
        <v>29</v>
      </c>
      <c r="U441" t="s">
        <v>53</v>
      </c>
      <c r="W441" t="s">
        <v>74</v>
      </c>
      <c r="Z441" s="9" t="s">
        <v>557</v>
      </c>
      <c r="AA441" t="str">
        <f t="shared" si="24"/>
        <v>2035</v>
      </c>
      <c r="AB441" t="str">
        <f t="shared" si="25"/>
        <v>2019</v>
      </c>
      <c r="AC441" t="str">
        <f t="shared" si="26"/>
        <v>10</v>
      </c>
      <c r="AD441" t="str">
        <f>VLOOKUP(AC441,OA_Lookup!$A$1:$B$229,2,FALSE)</f>
        <v>DSWA</v>
      </c>
      <c r="AE441" t="str">
        <f t="shared" si="27"/>
        <v>10-DSWA</v>
      </c>
      <c r="AF441" t="str">
        <f>VLOOKUP(D441,Month_Name!$A$1:$B$13,2,FALSE)</f>
        <v>Aug</v>
      </c>
    </row>
    <row r="442" spans="1:32" x14ac:dyDescent="0.25">
      <c r="A442" t="s">
        <v>25</v>
      </c>
      <c r="C442" t="s">
        <v>93</v>
      </c>
      <c r="D442" s="2">
        <v>44074</v>
      </c>
      <c r="G442" t="s">
        <v>80</v>
      </c>
      <c r="H442" t="s">
        <v>26</v>
      </c>
      <c r="I442" t="s">
        <v>33</v>
      </c>
      <c r="J442" t="s">
        <v>51</v>
      </c>
      <c r="K442" s="11">
        <v>0</v>
      </c>
      <c r="L442" s="1">
        <v>0</v>
      </c>
      <c r="M442" s="1">
        <v>0</v>
      </c>
      <c r="N442" s="1">
        <v>9779338.7279000003</v>
      </c>
      <c r="O442" s="1">
        <v>12605251.963</v>
      </c>
      <c r="P442" s="1">
        <v>2132697.9366000001</v>
      </c>
      <c r="Q442" s="1">
        <v>1903268.6688000001</v>
      </c>
      <c r="R442" t="s">
        <v>34</v>
      </c>
      <c r="S442" t="s">
        <v>29</v>
      </c>
      <c r="U442" t="s">
        <v>30</v>
      </c>
      <c r="W442" t="s">
        <v>74</v>
      </c>
      <c r="Z442" s="9" t="s">
        <v>558</v>
      </c>
      <c r="AA442" t="str">
        <f t="shared" si="24"/>
        <v>2035</v>
      </c>
      <c r="AB442" t="str">
        <f t="shared" si="25"/>
        <v>2020</v>
      </c>
      <c r="AC442" t="str">
        <f t="shared" si="26"/>
        <v>10</v>
      </c>
      <c r="AD442" t="str">
        <f>VLOOKUP(AC442,OA_Lookup!$A$1:$B$229,2,FALSE)</f>
        <v>DSWA</v>
      </c>
      <c r="AE442" t="str">
        <f t="shared" si="27"/>
        <v>10-DSWA</v>
      </c>
      <c r="AF442" t="str">
        <f>VLOOKUP(D442,Month_Name!$A$1:$B$13,2,FALSE)</f>
        <v>Aug</v>
      </c>
    </row>
    <row r="443" spans="1:32" x14ac:dyDescent="0.25">
      <c r="A443" t="s">
        <v>25</v>
      </c>
      <c r="C443" t="s">
        <v>93</v>
      </c>
      <c r="D443" s="2">
        <v>44074</v>
      </c>
      <c r="G443" t="s">
        <v>80</v>
      </c>
      <c r="H443" t="s">
        <v>26</v>
      </c>
      <c r="I443" t="s">
        <v>33</v>
      </c>
      <c r="J443" t="s">
        <v>51</v>
      </c>
      <c r="K443" s="11">
        <v>0</v>
      </c>
      <c r="L443" s="1">
        <v>0</v>
      </c>
      <c r="M443" s="1">
        <v>0</v>
      </c>
      <c r="N443" s="1">
        <v>0</v>
      </c>
      <c r="O443" s="1">
        <v>0</v>
      </c>
      <c r="P443" s="1">
        <v>86737.656700000007</v>
      </c>
      <c r="Q443" s="1">
        <v>574604.9192</v>
      </c>
      <c r="R443" t="s">
        <v>34</v>
      </c>
      <c r="S443" t="s">
        <v>61</v>
      </c>
      <c r="U443" t="s">
        <v>53</v>
      </c>
      <c r="W443" t="s">
        <v>74</v>
      </c>
      <c r="Z443" s="9" t="s">
        <v>559</v>
      </c>
      <c r="AA443" t="str">
        <f t="shared" si="24"/>
        <v>2035</v>
      </c>
      <c r="AB443" t="str">
        <f t="shared" si="25"/>
        <v>2020</v>
      </c>
      <c r="AC443" t="str">
        <f t="shared" si="26"/>
        <v>10</v>
      </c>
      <c r="AD443" t="str">
        <f>VLOOKUP(AC443,OA_Lookup!$A$1:$B$229,2,FALSE)</f>
        <v>DSWA</v>
      </c>
      <c r="AE443" t="str">
        <f t="shared" si="27"/>
        <v>10-DSWA</v>
      </c>
      <c r="AF443" t="str">
        <f>VLOOKUP(D443,Month_Name!$A$1:$B$13,2,FALSE)</f>
        <v>Aug</v>
      </c>
    </row>
    <row r="444" spans="1:32" x14ac:dyDescent="0.25">
      <c r="A444" t="s">
        <v>25</v>
      </c>
      <c r="C444" t="s">
        <v>93</v>
      </c>
      <c r="D444" s="2">
        <v>44074</v>
      </c>
      <c r="G444" t="s">
        <v>80</v>
      </c>
      <c r="H444" t="s">
        <v>26</v>
      </c>
      <c r="I444" t="s">
        <v>33</v>
      </c>
      <c r="J444" t="s">
        <v>51</v>
      </c>
      <c r="K444" s="11">
        <v>0</v>
      </c>
      <c r="L444" s="1">
        <v>0</v>
      </c>
      <c r="M444" s="1">
        <v>0</v>
      </c>
      <c r="N444" s="1">
        <v>5240289.4221000001</v>
      </c>
      <c r="O444" s="1">
        <v>5265277.1458999999</v>
      </c>
      <c r="P444" s="1">
        <v>119746.1876</v>
      </c>
      <c r="Q444" s="1">
        <v>119746.1876</v>
      </c>
      <c r="R444" t="s">
        <v>34</v>
      </c>
      <c r="S444" t="s">
        <v>61</v>
      </c>
      <c r="U444" t="s">
        <v>30</v>
      </c>
      <c r="W444" t="s">
        <v>74</v>
      </c>
      <c r="Z444" s="9" t="s">
        <v>563</v>
      </c>
      <c r="AA444" t="str">
        <f t="shared" si="24"/>
        <v>2020</v>
      </c>
      <c r="AB444" t="str">
        <f t="shared" si="25"/>
        <v>2020</v>
      </c>
      <c r="AC444" t="str">
        <f t="shared" si="26"/>
        <v>10</v>
      </c>
      <c r="AD444" t="str">
        <f>VLOOKUP(AC444,OA_Lookup!$A$1:$B$229,2,FALSE)</f>
        <v>DSWA</v>
      </c>
      <c r="AE444" t="str">
        <f t="shared" si="27"/>
        <v>10-DSWA</v>
      </c>
      <c r="AF444" t="str">
        <f>VLOOKUP(D444,Month_Name!$A$1:$B$13,2,FALSE)</f>
        <v>Aug</v>
      </c>
    </row>
    <row r="445" spans="1:32" x14ac:dyDescent="0.25">
      <c r="A445" t="s">
        <v>25</v>
      </c>
      <c r="C445" t="s">
        <v>93</v>
      </c>
      <c r="D445" s="2">
        <v>44074</v>
      </c>
      <c r="G445" t="s">
        <v>80</v>
      </c>
      <c r="H445" t="s">
        <v>26</v>
      </c>
      <c r="I445" t="s">
        <v>33</v>
      </c>
      <c r="J445" t="s">
        <v>51</v>
      </c>
      <c r="K445" s="11">
        <v>0</v>
      </c>
      <c r="L445" s="1">
        <v>0</v>
      </c>
      <c r="M445" s="1">
        <v>0</v>
      </c>
      <c r="N445" s="1">
        <v>0</v>
      </c>
      <c r="O445" s="1">
        <v>0</v>
      </c>
      <c r="P445" s="1">
        <v>235988.59839999999</v>
      </c>
      <c r="Q445" s="1">
        <v>199026.5287</v>
      </c>
      <c r="R445" t="s">
        <v>34</v>
      </c>
      <c r="S445" t="s">
        <v>89</v>
      </c>
      <c r="U445" t="s">
        <v>30</v>
      </c>
      <c r="W445" t="s">
        <v>74</v>
      </c>
      <c r="Z445" s="9" t="s">
        <v>564</v>
      </c>
      <c r="AA445" t="str">
        <f t="shared" si="24"/>
        <v>0100</v>
      </c>
      <c r="AB445" t="str">
        <f t="shared" si="25"/>
        <v>2020</v>
      </c>
      <c r="AC445" t="str">
        <f t="shared" si="26"/>
        <v>10</v>
      </c>
      <c r="AD445" t="str">
        <f>VLOOKUP(AC445,OA_Lookup!$A$1:$B$229,2,FALSE)</f>
        <v>DSWA</v>
      </c>
      <c r="AE445" t="str">
        <f t="shared" si="27"/>
        <v>10-DSWA</v>
      </c>
      <c r="AF445" t="str">
        <f>VLOOKUP(D445,Month_Name!$A$1:$B$13,2,FALSE)</f>
        <v>Aug</v>
      </c>
    </row>
    <row r="446" spans="1:32" x14ac:dyDescent="0.25">
      <c r="A446" t="s">
        <v>25</v>
      </c>
      <c r="C446" t="s">
        <v>93</v>
      </c>
      <c r="D446" s="2">
        <v>44074</v>
      </c>
      <c r="G446" t="s">
        <v>80</v>
      </c>
      <c r="H446" t="s">
        <v>26</v>
      </c>
      <c r="I446" t="s">
        <v>33</v>
      </c>
      <c r="J446" t="s">
        <v>51</v>
      </c>
      <c r="K446" s="11">
        <v>0</v>
      </c>
      <c r="L446" s="1">
        <v>0</v>
      </c>
      <c r="M446" s="1">
        <v>0</v>
      </c>
      <c r="N446" s="1">
        <v>-5201.7725</v>
      </c>
      <c r="O446" s="1">
        <v>-6057.0104000000001</v>
      </c>
      <c r="P446" s="1">
        <v>1642678.9584999999</v>
      </c>
      <c r="Q446" s="1">
        <v>858139.43889999995</v>
      </c>
      <c r="R446" t="s">
        <v>34</v>
      </c>
      <c r="S446" t="s">
        <v>52</v>
      </c>
      <c r="U446" t="s">
        <v>53</v>
      </c>
      <c r="W446" t="s">
        <v>74</v>
      </c>
      <c r="Z446" s="9" t="s">
        <v>565</v>
      </c>
      <c r="AA446" t="str">
        <f t="shared" si="24"/>
        <v>0100</v>
      </c>
      <c r="AB446" t="str">
        <f t="shared" si="25"/>
        <v>2020</v>
      </c>
      <c r="AC446" t="str">
        <f t="shared" si="26"/>
        <v>10</v>
      </c>
      <c r="AD446" t="str">
        <f>VLOOKUP(AC446,OA_Lookup!$A$1:$B$229,2,FALSE)</f>
        <v>DSWA</v>
      </c>
      <c r="AE446" t="str">
        <f t="shared" si="27"/>
        <v>10-DSWA</v>
      </c>
      <c r="AF446" t="str">
        <f>VLOOKUP(D446,Month_Name!$A$1:$B$13,2,FALSE)</f>
        <v>Aug</v>
      </c>
    </row>
    <row r="447" spans="1:32" x14ac:dyDescent="0.25">
      <c r="A447" t="s">
        <v>25</v>
      </c>
      <c r="C447" t="s">
        <v>93</v>
      </c>
      <c r="D447" s="2">
        <v>44074</v>
      </c>
      <c r="G447" t="s">
        <v>80</v>
      </c>
      <c r="H447" t="s">
        <v>26</v>
      </c>
      <c r="I447" t="s">
        <v>33</v>
      </c>
      <c r="J447" t="s">
        <v>51</v>
      </c>
      <c r="K447" s="11">
        <v>0</v>
      </c>
      <c r="L447" s="1">
        <v>1527056.5703</v>
      </c>
      <c r="M447" s="1">
        <v>1527056.5703</v>
      </c>
      <c r="N447" s="1">
        <v>4888.8572999999997</v>
      </c>
      <c r="O447" s="1">
        <v>7749105.8655000003</v>
      </c>
      <c r="P447" s="1">
        <v>14426381.936100001</v>
      </c>
      <c r="Q447" s="1">
        <v>14144656.4879</v>
      </c>
      <c r="R447" t="s">
        <v>34</v>
      </c>
      <c r="S447" t="s">
        <v>52</v>
      </c>
      <c r="U447" t="s">
        <v>30</v>
      </c>
      <c r="W447" t="s">
        <v>74</v>
      </c>
      <c r="Z447" s="9" t="s">
        <v>566</v>
      </c>
      <c r="AA447" t="str">
        <f t="shared" si="24"/>
        <v>2020</v>
      </c>
      <c r="AB447" t="str">
        <f t="shared" si="25"/>
        <v>2020</v>
      </c>
      <c r="AC447" t="str">
        <f t="shared" si="26"/>
        <v>10</v>
      </c>
      <c r="AD447" t="str">
        <f>VLOOKUP(AC447,OA_Lookup!$A$1:$B$229,2,FALSE)</f>
        <v>DSWA</v>
      </c>
      <c r="AE447" t="str">
        <f t="shared" si="27"/>
        <v>10-DSWA</v>
      </c>
      <c r="AF447" t="str">
        <f>VLOOKUP(D447,Month_Name!$A$1:$B$13,2,FALSE)</f>
        <v>Aug</v>
      </c>
    </row>
    <row r="448" spans="1:32" x14ac:dyDescent="0.25">
      <c r="A448" t="s">
        <v>25</v>
      </c>
      <c r="C448" t="s">
        <v>93</v>
      </c>
      <c r="D448" s="2">
        <v>44074</v>
      </c>
      <c r="G448" t="s">
        <v>80</v>
      </c>
      <c r="H448" t="s">
        <v>26</v>
      </c>
      <c r="I448" t="s">
        <v>33</v>
      </c>
      <c r="J448" t="s">
        <v>51</v>
      </c>
      <c r="K448" s="11">
        <v>0</v>
      </c>
      <c r="L448" s="1">
        <v>0</v>
      </c>
      <c r="M448" s="1">
        <v>0</v>
      </c>
      <c r="N448" s="1">
        <v>17792.084599999998</v>
      </c>
      <c r="O448" s="1">
        <v>17792.084599999998</v>
      </c>
      <c r="P448" s="1">
        <v>17792.084599999998</v>
      </c>
      <c r="Q448" s="1">
        <v>17276.852299999999</v>
      </c>
      <c r="R448" t="s">
        <v>34</v>
      </c>
      <c r="S448" t="s">
        <v>52</v>
      </c>
      <c r="U448" t="s">
        <v>54</v>
      </c>
      <c r="W448" t="s">
        <v>74</v>
      </c>
      <c r="Z448" s="9" t="s">
        <v>567</v>
      </c>
      <c r="AA448" t="str">
        <f t="shared" si="24"/>
        <v>2065</v>
      </c>
      <c r="AB448" t="str">
        <f t="shared" si="25"/>
        <v>2020</v>
      </c>
      <c r="AC448" t="str">
        <f t="shared" si="26"/>
        <v>10</v>
      </c>
      <c r="AD448" t="str">
        <f>VLOOKUP(AC448,OA_Lookup!$A$1:$B$229,2,FALSE)</f>
        <v>DSWA</v>
      </c>
      <c r="AE448" t="str">
        <f t="shared" si="27"/>
        <v>10-DSWA</v>
      </c>
      <c r="AF448" t="str">
        <f>VLOOKUP(D448,Month_Name!$A$1:$B$13,2,FALSE)</f>
        <v>Aug</v>
      </c>
    </row>
    <row r="449" spans="1:32" x14ac:dyDescent="0.25">
      <c r="A449" t="s">
        <v>25</v>
      </c>
      <c r="C449" t="s">
        <v>93</v>
      </c>
      <c r="D449" s="2">
        <v>44074</v>
      </c>
      <c r="G449" t="s">
        <v>80</v>
      </c>
      <c r="H449" t="s">
        <v>26</v>
      </c>
      <c r="I449" t="s">
        <v>77</v>
      </c>
      <c r="J449" t="s">
        <v>51</v>
      </c>
      <c r="K449" s="11">
        <v>0</v>
      </c>
      <c r="L449" s="1">
        <v>0</v>
      </c>
      <c r="M449" s="1">
        <v>0</v>
      </c>
      <c r="N449" s="1">
        <v>0</v>
      </c>
      <c r="O449" s="1">
        <v>0</v>
      </c>
      <c r="P449" s="1">
        <v>1023.6484</v>
      </c>
      <c r="Q449" s="1">
        <v>1023.6484</v>
      </c>
      <c r="R449" t="s">
        <v>78</v>
      </c>
      <c r="S449" t="s">
        <v>52</v>
      </c>
      <c r="U449" t="s">
        <v>53</v>
      </c>
      <c r="W449" t="s">
        <v>74</v>
      </c>
      <c r="Z449" s="9" t="s">
        <v>568</v>
      </c>
      <c r="AA449" t="str">
        <f t="shared" si="24"/>
        <v>2020</v>
      </c>
      <c r="AB449" t="str">
        <f t="shared" si="25"/>
        <v>2020</v>
      </c>
      <c r="AC449" t="str">
        <f t="shared" si="26"/>
        <v>10</v>
      </c>
      <c r="AD449" t="str">
        <f>VLOOKUP(AC449,OA_Lookup!$A$1:$B$229,2,FALSE)</f>
        <v>DSWA</v>
      </c>
      <c r="AE449" t="str">
        <f t="shared" si="27"/>
        <v>10-DSWA</v>
      </c>
      <c r="AF449" t="str">
        <f>VLOOKUP(D449,Month_Name!$A$1:$B$13,2,FALSE)</f>
        <v>Aug</v>
      </c>
    </row>
    <row r="450" spans="1:32" x14ac:dyDescent="0.25">
      <c r="A450" t="s">
        <v>25</v>
      </c>
      <c r="C450" t="s">
        <v>93</v>
      </c>
      <c r="D450" s="2">
        <v>44074</v>
      </c>
      <c r="G450" t="s">
        <v>80</v>
      </c>
      <c r="H450" t="s">
        <v>26</v>
      </c>
      <c r="I450" t="s">
        <v>77</v>
      </c>
      <c r="J450" t="s">
        <v>51</v>
      </c>
      <c r="K450" s="11">
        <v>0</v>
      </c>
      <c r="L450" s="1">
        <v>0</v>
      </c>
      <c r="M450" s="1">
        <v>0</v>
      </c>
      <c r="N450" s="1">
        <v>0</v>
      </c>
      <c r="O450" s="1">
        <v>0</v>
      </c>
      <c r="P450" s="1">
        <v>52623.918299999998</v>
      </c>
      <c r="Q450" s="1">
        <v>52623.918299999998</v>
      </c>
      <c r="R450" t="s">
        <v>78</v>
      </c>
      <c r="S450" t="s">
        <v>52</v>
      </c>
      <c r="U450" t="s">
        <v>30</v>
      </c>
      <c r="W450" t="s">
        <v>74</v>
      </c>
      <c r="Z450" s="9" t="s">
        <v>560</v>
      </c>
      <c r="AA450" t="str">
        <f t="shared" si="24"/>
        <v>2020</v>
      </c>
      <c r="AB450" t="str">
        <f t="shared" si="25"/>
        <v>2020</v>
      </c>
      <c r="AC450" t="str">
        <f t="shared" si="26"/>
        <v>10</v>
      </c>
      <c r="AD450" t="str">
        <f>VLOOKUP(AC450,OA_Lookup!$A$1:$B$229,2,FALSE)</f>
        <v>DSWA</v>
      </c>
      <c r="AE450" t="str">
        <f t="shared" si="27"/>
        <v>10-DSWA</v>
      </c>
      <c r="AF450" t="str">
        <f>VLOOKUP(D450,Month_Name!$A$1:$B$13,2,FALSE)</f>
        <v>Aug</v>
      </c>
    </row>
    <row r="451" spans="1:32" x14ac:dyDescent="0.25">
      <c r="A451" t="s">
        <v>25</v>
      </c>
      <c r="C451" t="s">
        <v>93</v>
      </c>
      <c r="D451" s="2">
        <v>44074</v>
      </c>
      <c r="G451" t="s">
        <v>80</v>
      </c>
      <c r="H451" t="s">
        <v>37</v>
      </c>
      <c r="I451" t="s">
        <v>44</v>
      </c>
      <c r="J451" t="s">
        <v>51</v>
      </c>
      <c r="K451" s="11">
        <v>0</v>
      </c>
      <c r="L451" s="1">
        <v>-1137.2945</v>
      </c>
      <c r="M451" s="1">
        <v>-1137.2945</v>
      </c>
      <c r="N451" s="1">
        <v>-52597.775699999998</v>
      </c>
      <c r="O451" s="1">
        <v>-52597.775699999998</v>
      </c>
      <c r="P451" s="1">
        <v>-52597.775699999998</v>
      </c>
      <c r="Q451" s="1">
        <v>-52597.775699999998</v>
      </c>
      <c r="R451" t="s">
        <v>45</v>
      </c>
      <c r="S451" t="s">
        <v>29</v>
      </c>
      <c r="U451" t="s">
        <v>30</v>
      </c>
      <c r="W451" t="s">
        <v>74</v>
      </c>
      <c r="Z451" s="9" t="s">
        <v>561</v>
      </c>
      <c r="AA451" t="str">
        <f t="shared" ref="AA451:AA514" si="28">LEFT(Z451,4)</f>
        <v>2020</v>
      </c>
      <c r="AB451" t="str">
        <f t="shared" ref="AB451:AB514" si="29">"20"&amp;RIGHT(Z451,2)</f>
        <v>2020</v>
      </c>
      <c r="AC451" t="str">
        <f t="shared" ref="AC451:AC514" si="30">MID(G451,4,2)</f>
        <v>10</v>
      </c>
      <c r="AD451" t="str">
        <f>VLOOKUP(AC451,OA_Lookup!$A$1:$B$229,2,FALSE)</f>
        <v>DSWA</v>
      </c>
      <c r="AE451" t="str">
        <f t="shared" ref="AE451:AE514" si="31">AC451&amp;"-"&amp;AD451</f>
        <v>10-DSWA</v>
      </c>
      <c r="AF451" t="str">
        <f>VLOOKUP(D451,Month_Name!$A$1:$B$13,2,FALSE)</f>
        <v>Aug</v>
      </c>
    </row>
    <row r="452" spans="1:32" x14ac:dyDescent="0.25">
      <c r="A452" t="s">
        <v>25</v>
      </c>
      <c r="C452" t="s">
        <v>93</v>
      </c>
      <c r="D452" s="2">
        <v>44074</v>
      </c>
      <c r="G452" t="s">
        <v>80</v>
      </c>
      <c r="H452" t="s">
        <v>37</v>
      </c>
      <c r="I452" t="s">
        <v>44</v>
      </c>
      <c r="J452" t="s">
        <v>51</v>
      </c>
      <c r="K452" s="11">
        <v>0</v>
      </c>
      <c r="L452" s="1">
        <v>0</v>
      </c>
      <c r="M452" s="1">
        <v>0</v>
      </c>
      <c r="N452" s="1">
        <v>2299833.7206000001</v>
      </c>
      <c r="O452" s="1">
        <v>2299833.7206000001</v>
      </c>
      <c r="P452" s="1">
        <v>2299833.7206000001</v>
      </c>
      <c r="Q452" s="1">
        <v>2188746.5290999999</v>
      </c>
      <c r="R452" t="s">
        <v>45</v>
      </c>
      <c r="S452" t="s">
        <v>29</v>
      </c>
      <c r="U452" t="s">
        <v>54</v>
      </c>
      <c r="W452" t="s">
        <v>74</v>
      </c>
      <c r="Z452" s="9" t="s">
        <v>562</v>
      </c>
      <c r="AA452" t="str">
        <f t="shared" si="28"/>
        <v>0725</v>
      </c>
      <c r="AB452" t="str">
        <f t="shared" si="29"/>
        <v>2020</v>
      </c>
      <c r="AC452" t="str">
        <f t="shared" si="30"/>
        <v>10</v>
      </c>
      <c r="AD452" t="str">
        <f>VLOOKUP(AC452,OA_Lookup!$A$1:$B$229,2,FALSE)</f>
        <v>DSWA</v>
      </c>
      <c r="AE452" t="str">
        <f t="shared" si="31"/>
        <v>10-DSWA</v>
      </c>
      <c r="AF452" t="str">
        <f>VLOOKUP(D452,Month_Name!$A$1:$B$13,2,FALSE)</f>
        <v>Aug</v>
      </c>
    </row>
    <row r="453" spans="1:32" x14ac:dyDescent="0.25">
      <c r="A453" t="s">
        <v>25</v>
      </c>
      <c r="C453" t="s">
        <v>93</v>
      </c>
      <c r="D453" s="2">
        <v>44074</v>
      </c>
      <c r="G453" t="s">
        <v>81</v>
      </c>
      <c r="H453" t="s">
        <v>58</v>
      </c>
      <c r="I453" t="s">
        <v>59</v>
      </c>
      <c r="J453" t="s">
        <v>51</v>
      </c>
      <c r="K453" s="11">
        <v>0</v>
      </c>
      <c r="L453" s="1">
        <v>0</v>
      </c>
      <c r="M453" s="1">
        <v>827972.34730000002</v>
      </c>
      <c r="N453" s="1">
        <v>0</v>
      </c>
      <c r="O453" s="1">
        <v>0</v>
      </c>
      <c r="P453" s="1">
        <v>0</v>
      </c>
      <c r="Q453" s="1">
        <v>0</v>
      </c>
      <c r="R453" t="s">
        <v>60</v>
      </c>
      <c r="S453" t="s">
        <v>29</v>
      </c>
      <c r="U453" t="s">
        <v>30</v>
      </c>
      <c r="W453" t="s">
        <v>74</v>
      </c>
      <c r="Z453" s="9" t="s">
        <v>555</v>
      </c>
      <c r="AA453" t="str">
        <f t="shared" si="28"/>
        <v>0500</v>
      </c>
      <c r="AB453" t="str">
        <f t="shared" si="29"/>
        <v>2017</v>
      </c>
      <c r="AC453" t="str">
        <f t="shared" si="30"/>
        <v>31</v>
      </c>
      <c r="AD453" t="str">
        <f>VLOOKUP(AC453,OA_Lookup!$A$1:$B$229,2,FALSE)</f>
        <v>Air Force Center for Environmental Excellence (FY05 and prior)</v>
      </c>
      <c r="AE453" t="str">
        <f t="shared" si="31"/>
        <v>31-Air Force Center for Environmental Excellence (FY05 and prior)</v>
      </c>
      <c r="AF453" t="str">
        <f>VLOOKUP(D453,Month_Name!$A$1:$B$13,2,FALSE)</f>
        <v>Aug</v>
      </c>
    </row>
    <row r="454" spans="1:32" x14ac:dyDescent="0.25">
      <c r="A454" t="s">
        <v>25</v>
      </c>
      <c r="C454" t="s">
        <v>93</v>
      </c>
      <c r="D454" s="2">
        <v>44074</v>
      </c>
      <c r="G454" t="s">
        <v>81</v>
      </c>
      <c r="H454" t="s">
        <v>26</v>
      </c>
      <c r="I454" t="s">
        <v>72</v>
      </c>
      <c r="J454" t="s">
        <v>51</v>
      </c>
      <c r="K454" s="11">
        <v>0</v>
      </c>
      <c r="L454" s="1">
        <v>0</v>
      </c>
      <c r="M454" s="1">
        <v>0</v>
      </c>
      <c r="N454" s="1">
        <v>184420.22579999999</v>
      </c>
      <c r="O454" s="1">
        <v>545.29480000000001</v>
      </c>
      <c r="P454" s="1">
        <v>402403.29220000003</v>
      </c>
      <c r="Q454" s="1">
        <v>862931.56559999997</v>
      </c>
      <c r="R454" t="s">
        <v>73</v>
      </c>
      <c r="S454" t="s">
        <v>29</v>
      </c>
      <c r="U454" t="s">
        <v>53</v>
      </c>
      <c r="W454" t="s">
        <v>74</v>
      </c>
      <c r="Z454" s="9" t="s">
        <v>556</v>
      </c>
      <c r="AA454" t="str">
        <f t="shared" si="28"/>
        <v>0500</v>
      </c>
      <c r="AB454" t="str">
        <f t="shared" si="29"/>
        <v>2018</v>
      </c>
      <c r="AC454" t="str">
        <f t="shared" si="30"/>
        <v>31</v>
      </c>
      <c r="AD454" t="str">
        <f>VLOOKUP(AC454,OA_Lookup!$A$1:$B$229,2,FALSE)</f>
        <v>Air Force Center for Environmental Excellence (FY05 and prior)</v>
      </c>
      <c r="AE454" t="str">
        <f t="shared" si="31"/>
        <v>31-Air Force Center for Environmental Excellence (FY05 and prior)</v>
      </c>
      <c r="AF454" t="str">
        <f>VLOOKUP(D454,Month_Name!$A$1:$B$13,2,FALSE)</f>
        <v>Aug</v>
      </c>
    </row>
    <row r="455" spans="1:32" x14ac:dyDescent="0.25">
      <c r="A455" t="s">
        <v>25</v>
      </c>
      <c r="C455" t="s">
        <v>93</v>
      </c>
      <c r="D455" s="2">
        <v>44074</v>
      </c>
      <c r="G455" t="s">
        <v>81</v>
      </c>
      <c r="H455" t="s">
        <v>26</v>
      </c>
      <c r="I455" t="s">
        <v>72</v>
      </c>
      <c r="J455" t="s">
        <v>51</v>
      </c>
      <c r="K455" s="11">
        <v>0</v>
      </c>
      <c r="L455" s="1">
        <v>1452073.4506999999</v>
      </c>
      <c r="M455" s="1">
        <v>1458753.9183</v>
      </c>
      <c r="N455" s="1">
        <v>2098275.4531</v>
      </c>
      <c r="O455" s="1">
        <v>2098275.4531</v>
      </c>
      <c r="P455" s="1">
        <v>1790870.6544000001</v>
      </c>
      <c r="Q455" s="1">
        <v>1793458.3404999999</v>
      </c>
      <c r="R455" t="s">
        <v>73</v>
      </c>
      <c r="S455" t="s">
        <v>29</v>
      </c>
      <c r="U455" t="s">
        <v>30</v>
      </c>
      <c r="W455" t="s">
        <v>74</v>
      </c>
      <c r="Z455" s="9" t="s">
        <v>557</v>
      </c>
      <c r="AA455" t="str">
        <f t="shared" si="28"/>
        <v>2035</v>
      </c>
      <c r="AB455" t="str">
        <f t="shared" si="29"/>
        <v>2019</v>
      </c>
      <c r="AC455" t="str">
        <f t="shared" si="30"/>
        <v>31</v>
      </c>
      <c r="AD455" t="str">
        <f>VLOOKUP(AC455,OA_Lookup!$A$1:$B$229,2,FALSE)</f>
        <v>Air Force Center for Environmental Excellence (FY05 and prior)</v>
      </c>
      <c r="AE455" t="str">
        <f t="shared" si="31"/>
        <v>31-Air Force Center for Environmental Excellence (FY05 and prior)</v>
      </c>
      <c r="AF455" t="str">
        <f>VLOOKUP(D455,Month_Name!$A$1:$B$13,2,FALSE)</f>
        <v>Aug</v>
      </c>
    </row>
    <row r="456" spans="1:32" x14ac:dyDescent="0.25">
      <c r="A456" t="s">
        <v>25</v>
      </c>
      <c r="C456" t="s">
        <v>93</v>
      </c>
      <c r="D456" s="2">
        <v>44074</v>
      </c>
      <c r="G456" t="s">
        <v>81</v>
      </c>
      <c r="H456" t="s">
        <v>26</v>
      </c>
      <c r="I456" t="s">
        <v>68</v>
      </c>
      <c r="J456" t="s">
        <v>51</v>
      </c>
      <c r="K456" s="11">
        <v>0</v>
      </c>
      <c r="L456" s="1">
        <v>0</v>
      </c>
      <c r="M456" s="1">
        <v>0</v>
      </c>
      <c r="N456" s="1">
        <v>0</v>
      </c>
      <c r="O456" s="1">
        <v>0</v>
      </c>
      <c r="P456" s="1">
        <v>200370.61369999999</v>
      </c>
      <c r="Q456" s="1">
        <v>160350.50330000001</v>
      </c>
      <c r="R456" t="s">
        <v>69</v>
      </c>
      <c r="S456" t="s">
        <v>29</v>
      </c>
      <c r="U456" t="s">
        <v>53</v>
      </c>
      <c r="W456" t="s">
        <v>74</v>
      </c>
      <c r="Z456" s="9" t="s">
        <v>558</v>
      </c>
      <c r="AA456" t="str">
        <f t="shared" si="28"/>
        <v>2035</v>
      </c>
      <c r="AB456" t="str">
        <f t="shared" si="29"/>
        <v>2020</v>
      </c>
      <c r="AC456" t="str">
        <f t="shared" si="30"/>
        <v>31</v>
      </c>
      <c r="AD456" t="str">
        <f>VLOOKUP(AC456,OA_Lookup!$A$1:$B$229,2,FALSE)</f>
        <v>Air Force Center for Environmental Excellence (FY05 and prior)</v>
      </c>
      <c r="AE456" t="str">
        <f t="shared" si="31"/>
        <v>31-Air Force Center for Environmental Excellence (FY05 and prior)</v>
      </c>
      <c r="AF456" t="str">
        <f>VLOOKUP(D456,Month_Name!$A$1:$B$13,2,FALSE)</f>
        <v>Aug</v>
      </c>
    </row>
    <row r="457" spans="1:32" x14ac:dyDescent="0.25">
      <c r="A457" t="s">
        <v>25</v>
      </c>
      <c r="C457" t="s">
        <v>93</v>
      </c>
      <c r="D457" s="2">
        <v>44074</v>
      </c>
      <c r="G457" t="s">
        <v>81</v>
      </c>
      <c r="H457" t="s">
        <v>26</v>
      </c>
      <c r="I457" t="s">
        <v>68</v>
      </c>
      <c r="J457" t="s">
        <v>51</v>
      </c>
      <c r="K457" s="11">
        <v>0</v>
      </c>
      <c r="L457" s="1">
        <v>0</v>
      </c>
      <c r="M457" s="1">
        <v>-636.88490000000002</v>
      </c>
      <c r="N457" s="1">
        <v>0</v>
      </c>
      <c r="O457" s="1">
        <v>0</v>
      </c>
      <c r="P457" s="1">
        <v>0</v>
      </c>
      <c r="Q457" s="1">
        <v>0</v>
      </c>
      <c r="R457" t="s">
        <v>69</v>
      </c>
      <c r="S457" t="s">
        <v>29</v>
      </c>
      <c r="U457" t="s">
        <v>30</v>
      </c>
      <c r="W457" t="s">
        <v>74</v>
      </c>
      <c r="Z457" s="9" t="s">
        <v>559</v>
      </c>
      <c r="AA457" t="str">
        <f t="shared" si="28"/>
        <v>2035</v>
      </c>
      <c r="AB457" t="str">
        <f t="shared" si="29"/>
        <v>2020</v>
      </c>
      <c r="AC457" t="str">
        <f t="shared" si="30"/>
        <v>31</v>
      </c>
      <c r="AD457" t="str">
        <f>VLOOKUP(AC457,OA_Lookup!$A$1:$B$229,2,FALSE)</f>
        <v>Air Force Center for Environmental Excellence (FY05 and prior)</v>
      </c>
      <c r="AE457" t="str">
        <f t="shared" si="31"/>
        <v>31-Air Force Center for Environmental Excellence (FY05 and prior)</v>
      </c>
      <c r="AF457" t="str">
        <f>VLOOKUP(D457,Month_Name!$A$1:$B$13,2,FALSE)</f>
        <v>Aug</v>
      </c>
    </row>
    <row r="458" spans="1:32" x14ac:dyDescent="0.25">
      <c r="A458" t="s">
        <v>25</v>
      </c>
      <c r="C458" t="s">
        <v>93</v>
      </c>
      <c r="D458" s="2">
        <v>44074</v>
      </c>
      <c r="G458" t="s">
        <v>81</v>
      </c>
      <c r="H458" t="s">
        <v>26</v>
      </c>
      <c r="I458" t="s">
        <v>77</v>
      </c>
      <c r="J458" t="s">
        <v>51</v>
      </c>
      <c r="K458" s="11">
        <v>0</v>
      </c>
      <c r="L458" s="1">
        <v>0</v>
      </c>
      <c r="M458" s="1">
        <v>0</v>
      </c>
      <c r="N458" s="1">
        <v>2725905.6343</v>
      </c>
      <c r="O458" s="1">
        <v>2725905.6343</v>
      </c>
      <c r="P458" s="1">
        <v>1253549.7805000001</v>
      </c>
      <c r="Q458" s="1">
        <v>1253549.7805000001</v>
      </c>
      <c r="R458" t="s">
        <v>78</v>
      </c>
      <c r="S458" t="s">
        <v>52</v>
      </c>
      <c r="U458" t="s">
        <v>53</v>
      </c>
      <c r="W458" t="s">
        <v>74</v>
      </c>
      <c r="Z458" s="9" t="s">
        <v>563</v>
      </c>
      <c r="AA458" t="str">
        <f t="shared" si="28"/>
        <v>2020</v>
      </c>
      <c r="AB458" t="str">
        <f t="shared" si="29"/>
        <v>2020</v>
      </c>
      <c r="AC458" t="str">
        <f t="shared" si="30"/>
        <v>31</v>
      </c>
      <c r="AD458" t="str">
        <f>VLOOKUP(AC458,OA_Lookup!$A$1:$B$229,2,FALSE)</f>
        <v>Air Force Center for Environmental Excellence (FY05 and prior)</v>
      </c>
      <c r="AE458" t="str">
        <f t="shared" si="31"/>
        <v>31-Air Force Center for Environmental Excellence (FY05 and prior)</v>
      </c>
      <c r="AF458" t="str">
        <f>VLOOKUP(D458,Month_Name!$A$1:$B$13,2,FALSE)</f>
        <v>Aug</v>
      </c>
    </row>
    <row r="459" spans="1:32" x14ac:dyDescent="0.25">
      <c r="A459" t="s">
        <v>25</v>
      </c>
      <c r="C459" t="s">
        <v>93</v>
      </c>
      <c r="D459" s="2">
        <v>44074</v>
      </c>
      <c r="G459" t="s">
        <v>81</v>
      </c>
      <c r="H459" t="s">
        <v>26</v>
      </c>
      <c r="I459" t="s">
        <v>77</v>
      </c>
      <c r="J459" t="s">
        <v>51</v>
      </c>
      <c r="K459" s="11">
        <v>0</v>
      </c>
      <c r="L459" s="1">
        <v>1242905.6143</v>
      </c>
      <c r="M459" s="1">
        <v>1242905.6143</v>
      </c>
      <c r="N459" s="1">
        <v>1286789.2807</v>
      </c>
      <c r="O459" s="1">
        <v>43883.711900000002</v>
      </c>
      <c r="P459" s="1">
        <v>0</v>
      </c>
      <c r="Q459" s="1">
        <v>0</v>
      </c>
      <c r="R459" t="s">
        <v>78</v>
      </c>
      <c r="S459" t="s">
        <v>52</v>
      </c>
      <c r="U459" t="s">
        <v>30</v>
      </c>
      <c r="W459" t="s">
        <v>74</v>
      </c>
      <c r="Z459" s="9" t="s">
        <v>564</v>
      </c>
      <c r="AA459" t="str">
        <f t="shared" si="28"/>
        <v>0100</v>
      </c>
      <c r="AB459" t="str">
        <f t="shared" si="29"/>
        <v>2020</v>
      </c>
      <c r="AC459" t="str">
        <f t="shared" si="30"/>
        <v>31</v>
      </c>
      <c r="AD459" t="str">
        <f>VLOOKUP(AC459,OA_Lookup!$A$1:$B$229,2,FALSE)</f>
        <v>Air Force Center for Environmental Excellence (FY05 and prior)</v>
      </c>
      <c r="AE459" t="str">
        <f t="shared" si="31"/>
        <v>31-Air Force Center for Environmental Excellence (FY05 and prior)</v>
      </c>
      <c r="AF459" t="str">
        <f>VLOOKUP(D459,Month_Name!$A$1:$B$13,2,FALSE)</f>
        <v>Aug</v>
      </c>
    </row>
    <row r="460" spans="1:32" x14ac:dyDescent="0.25">
      <c r="A460" t="s">
        <v>25</v>
      </c>
      <c r="C460" t="s">
        <v>93</v>
      </c>
      <c r="D460" s="2">
        <v>44074</v>
      </c>
      <c r="G460" t="s">
        <v>81</v>
      </c>
      <c r="H460" t="s">
        <v>37</v>
      </c>
      <c r="I460" t="s">
        <v>40</v>
      </c>
      <c r="J460" t="s">
        <v>51</v>
      </c>
      <c r="K460" s="11">
        <v>0</v>
      </c>
      <c r="L460" s="1">
        <v>0</v>
      </c>
      <c r="M460" s="1">
        <v>0</v>
      </c>
      <c r="N460" s="1">
        <v>11066.8076</v>
      </c>
      <c r="O460" s="1">
        <v>11066.8076</v>
      </c>
      <c r="P460" s="1">
        <v>11066.8076</v>
      </c>
      <c r="Q460" s="1">
        <v>10539.815699999999</v>
      </c>
      <c r="R460" t="s">
        <v>41</v>
      </c>
      <c r="S460" t="s">
        <v>29</v>
      </c>
      <c r="U460" t="s">
        <v>54</v>
      </c>
      <c r="W460" t="s">
        <v>74</v>
      </c>
      <c r="Z460" s="9" t="s">
        <v>565</v>
      </c>
      <c r="AA460" t="str">
        <f t="shared" si="28"/>
        <v>0100</v>
      </c>
      <c r="AB460" t="str">
        <f t="shared" si="29"/>
        <v>2020</v>
      </c>
      <c r="AC460" t="str">
        <f t="shared" si="30"/>
        <v>31</v>
      </c>
      <c r="AD460" t="str">
        <f>VLOOKUP(AC460,OA_Lookup!$A$1:$B$229,2,FALSE)</f>
        <v>Air Force Center for Environmental Excellence (FY05 and prior)</v>
      </c>
      <c r="AE460" t="str">
        <f t="shared" si="31"/>
        <v>31-Air Force Center for Environmental Excellence (FY05 and prior)</v>
      </c>
      <c r="AF460" t="str">
        <f>VLOOKUP(D460,Month_Name!$A$1:$B$13,2,FALSE)</f>
        <v>Aug</v>
      </c>
    </row>
    <row r="461" spans="1:32" x14ac:dyDescent="0.25">
      <c r="A461" t="s">
        <v>25</v>
      </c>
      <c r="C461" t="s">
        <v>93</v>
      </c>
      <c r="D461" s="2">
        <v>44074</v>
      </c>
      <c r="G461" t="s">
        <v>81</v>
      </c>
      <c r="H461" t="s">
        <v>37</v>
      </c>
      <c r="I461" t="s">
        <v>42</v>
      </c>
      <c r="J461" t="s">
        <v>51</v>
      </c>
      <c r="K461" s="11">
        <v>0</v>
      </c>
      <c r="L461" s="1">
        <v>0</v>
      </c>
      <c r="M461" s="1">
        <v>0</v>
      </c>
      <c r="N461" s="1">
        <v>-22745.888999999999</v>
      </c>
      <c r="O461" s="1">
        <v>-22745.888999999999</v>
      </c>
      <c r="P461" s="1">
        <v>117624.28419999999</v>
      </c>
      <c r="Q461" s="1">
        <v>117624.28419999999</v>
      </c>
      <c r="R461" t="s">
        <v>43</v>
      </c>
      <c r="S461" t="s">
        <v>29</v>
      </c>
      <c r="U461" t="s">
        <v>53</v>
      </c>
      <c r="W461" t="s">
        <v>74</v>
      </c>
      <c r="Z461" s="9" t="s">
        <v>566</v>
      </c>
      <c r="AA461" t="str">
        <f t="shared" si="28"/>
        <v>2020</v>
      </c>
      <c r="AB461" t="str">
        <f t="shared" si="29"/>
        <v>2020</v>
      </c>
      <c r="AC461" t="str">
        <f t="shared" si="30"/>
        <v>31</v>
      </c>
      <c r="AD461" t="str">
        <f>VLOOKUP(AC461,OA_Lookup!$A$1:$B$229,2,FALSE)</f>
        <v>Air Force Center for Environmental Excellence (FY05 and prior)</v>
      </c>
      <c r="AE461" t="str">
        <f t="shared" si="31"/>
        <v>31-Air Force Center for Environmental Excellence (FY05 and prior)</v>
      </c>
      <c r="AF461" t="str">
        <f>VLOOKUP(D461,Month_Name!$A$1:$B$13,2,FALSE)</f>
        <v>Aug</v>
      </c>
    </row>
    <row r="462" spans="1:32" x14ac:dyDescent="0.25">
      <c r="A462" t="s">
        <v>25</v>
      </c>
      <c r="C462" t="s">
        <v>93</v>
      </c>
      <c r="D462" s="2">
        <v>44074</v>
      </c>
      <c r="G462" t="s">
        <v>81</v>
      </c>
      <c r="H462" t="s">
        <v>37</v>
      </c>
      <c r="I462" t="s">
        <v>42</v>
      </c>
      <c r="J462" t="s">
        <v>51</v>
      </c>
      <c r="K462" s="11">
        <v>0</v>
      </c>
      <c r="L462" s="1">
        <v>-46344.445599999999</v>
      </c>
      <c r="M462" s="1">
        <v>-46344.445599999999</v>
      </c>
      <c r="N462" s="1">
        <v>0</v>
      </c>
      <c r="O462" s="1">
        <v>0</v>
      </c>
      <c r="P462" s="1">
        <v>0</v>
      </c>
      <c r="Q462" s="1">
        <v>0</v>
      </c>
      <c r="R462" t="s">
        <v>43</v>
      </c>
      <c r="S462" t="s">
        <v>29</v>
      </c>
      <c r="U462" t="s">
        <v>30</v>
      </c>
      <c r="W462" t="s">
        <v>74</v>
      </c>
      <c r="Z462" s="9" t="s">
        <v>567</v>
      </c>
      <c r="AA462" t="str">
        <f t="shared" si="28"/>
        <v>2065</v>
      </c>
      <c r="AB462" t="str">
        <f t="shared" si="29"/>
        <v>2020</v>
      </c>
      <c r="AC462" t="str">
        <f t="shared" si="30"/>
        <v>31</v>
      </c>
      <c r="AD462" t="str">
        <f>VLOOKUP(AC462,OA_Lookup!$A$1:$B$229,2,FALSE)</f>
        <v>Air Force Center for Environmental Excellence (FY05 and prior)</v>
      </c>
      <c r="AE462" t="str">
        <f t="shared" si="31"/>
        <v>31-Air Force Center for Environmental Excellence (FY05 and prior)</v>
      </c>
      <c r="AF462" t="str">
        <f>VLOOKUP(D462,Month_Name!$A$1:$B$13,2,FALSE)</f>
        <v>Aug</v>
      </c>
    </row>
    <row r="463" spans="1:32" x14ac:dyDescent="0.25">
      <c r="A463" t="s">
        <v>25</v>
      </c>
      <c r="C463" t="s">
        <v>93</v>
      </c>
      <c r="D463" s="2">
        <v>44074</v>
      </c>
      <c r="G463" t="s">
        <v>81</v>
      </c>
      <c r="H463" t="s">
        <v>37</v>
      </c>
      <c r="I463" t="s">
        <v>44</v>
      </c>
      <c r="J463" t="s">
        <v>51</v>
      </c>
      <c r="K463" s="11">
        <v>0</v>
      </c>
      <c r="L463" s="1">
        <v>0</v>
      </c>
      <c r="M463" s="1">
        <v>0</v>
      </c>
      <c r="N463" s="1">
        <v>18.568200000000001</v>
      </c>
      <c r="O463" s="1">
        <v>18.568200000000001</v>
      </c>
      <c r="P463" s="1">
        <v>18.568200000000001</v>
      </c>
      <c r="Q463" s="1">
        <v>18.568200000000001</v>
      </c>
      <c r="R463" t="s">
        <v>45</v>
      </c>
      <c r="S463" t="s">
        <v>29</v>
      </c>
      <c r="U463" t="s">
        <v>53</v>
      </c>
      <c r="W463" t="s">
        <v>74</v>
      </c>
      <c r="Z463" s="9" t="s">
        <v>568</v>
      </c>
      <c r="AA463" t="str">
        <f t="shared" si="28"/>
        <v>2020</v>
      </c>
      <c r="AB463" t="str">
        <f t="shared" si="29"/>
        <v>2020</v>
      </c>
      <c r="AC463" t="str">
        <f t="shared" si="30"/>
        <v>31</v>
      </c>
      <c r="AD463" t="str">
        <f>VLOOKUP(AC463,OA_Lookup!$A$1:$B$229,2,FALSE)</f>
        <v>Air Force Center for Environmental Excellence (FY05 and prior)</v>
      </c>
      <c r="AE463" t="str">
        <f t="shared" si="31"/>
        <v>31-Air Force Center for Environmental Excellence (FY05 and prior)</v>
      </c>
      <c r="AF463" t="str">
        <f>VLOOKUP(D463,Month_Name!$A$1:$B$13,2,FALSE)</f>
        <v>Aug</v>
      </c>
    </row>
    <row r="464" spans="1:32" x14ac:dyDescent="0.25">
      <c r="A464" t="s">
        <v>25</v>
      </c>
      <c r="C464" t="s">
        <v>93</v>
      </c>
      <c r="D464" s="2">
        <v>44074</v>
      </c>
      <c r="G464" t="s">
        <v>81</v>
      </c>
      <c r="H464" t="s">
        <v>37</v>
      </c>
      <c r="I464" t="s">
        <v>44</v>
      </c>
      <c r="J464" t="s">
        <v>51</v>
      </c>
      <c r="K464" s="11">
        <v>0</v>
      </c>
      <c r="L464" s="1">
        <v>-9429.6874000000007</v>
      </c>
      <c r="M464" s="1">
        <v>-843445.61739999999</v>
      </c>
      <c r="N464" s="1">
        <v>-7972.0246999999999</v>
      </c>
      <c r="O464" s="1">
        <v>-7972.0246999999999</v>
      </c>
      <c r="P464" s="1">
        <v>-8126.5222999999996</v>
      </c>
      <c r="Q464" s="1">
        <v>-8126.5222999999996</v>
      </c>
      <c r="R464" t="s">
        <v>45</v>
      </c>
      <c r="S464" t="s">
        <v>29</v>
      </c>
      <c r="U464" t="s">
        <v>30</v>
      </c>
      <c r="W464" t="s">
        <v>74</v>
      </c>
      <c r="Z464" s="9" t="s">
        <v>560</v>
      </c>
      <c r="AA464" t="str">
        <f t="shared" si="28"/>
        <v>2020</v>
      </c>
      <c r="AB464" t="str">
        <f t="shared" si="29"/>
        <v>2020</v>
      </c>
      <c r="AC464" t="str">
        <f t="shared" si="30"/>
        <v>31</v>
      </c>
      <c r="AD464" t="str">
        <f>VLOOKUP(AC464,OA_Lookup!$A$1:$B$229,2,FALSE)</f>
        <v>Air Force Center for Environmental Excellence (FY05 and prior)</v>
      </c>
      <c r="AE464" t="str">
        <f t="shared" si="31"/>
        <v>31-Air Force Center for Environmental Excellence (FY05 and prior)</v>
      </c>
      <c r="AF464" t="str">
        <f>VLOOKUP(D464,Month_Name!$A$1:$B$13,2,FALSE)</f>
        <v>Aug</v>
      </c>
    </row>
    <row r="465" spans="1:32" x14ac:dyDescent="0.25">
      <c r="A465" t="s">
        <v>25</v>
      </c>
      <c r="C465" t="s">
        <v>93</v>
      </c>
      <c r="D465" s="2">
        <v>44074</v>
      </c>
      <c r="G465" t="s">
        <v>81</v>
      </c>
      <c r="H465" t="s">
        <v>37</v>
      </c>
      <c r="I465" t="s">
        <v>44</v>
      </c>
      <c r="J465" t="s">
        <v>51</v>
      </c>
      <c r="K465" s="11">
        <v>0</v>
      </c>
      <c r="L465" s="1">
        <v>0</v>
      </c>
      <c r="M465" s="1">
        <v>0</v>
      </c>
      <c r="N465" s="1">
        <v>3251275.7272000001</v>
      </c>
      <c r="O465" s="1">
        <v>3251275.7272000001</v>
      </c>
      <c r="P465" s="1">
        <v>3251275.7272000001</v>
      </c>
      <c r="Q465" s="1">
        <v>3090002.7870999998</v>
      </c>
      <c r="R465" t="s">
        <v>45</v>
      </c>
      <c r="S465" t="s">
        <v>29</v>
      </c>
      <c r="U465" t="s">
        <v>54</v>
      </c>
      <c r="W465" t="s">
        <v>74</v>
      </c>
      <c r="Z465" s="9" t="s">
        <v>561</v>
      </c>
      <c r="AA465" t="str">
        <f t="shared" si="28"/>
        <v>2020</v>
      </c>
      <c r="AB465" t="str">
        <f t="shared" si="29"/>
        <v>2020</v>
      </c>
      <c r="AC465" t="str">
        <f t="shared" si="30"/>
        <v>31</v>
      </c>
      <c r="AD465" t="str">
        <f>VLOOKUP(AC465,OA_Lookup!$A$1:$B$229,2,FALSE)</f>
        <v>Air Force Center for Environmental Excellence (FY05 and prior)</v>
      </c>
      <c r="AE465" t="str">
        <f t="shared" si="31"/>
        <v>31-Air Force Center for Environmental Excellence (FY05 and prior)</v>
      </c>
      <c r="AF465" t="str">
        <f>VLOOKUP(D465,Month_Name!$A$1:$B$13,2,FALSE)</f>
        <v>Aug</v>
      </c>
    </row>
    <row r="466" spans="1:32" x14ac:dyDescent="0.25">
      <c r="A466" t="s">
        <v>25</v>
      </c>
      <c r="C466" t="s">
        <v>93</v>
      </c>
      <c r="D466" s="2">
        <v>44074</v>
      </c>
      <c r="G466" t="s">
        <v>81</v>
      </c>
      <c r="H466" t="s">
        <v>37</v>
      </c>
      <c r="I466" t="s">
        <v>70</v>
      </c>
      <c r="J466" t="s">
        <v>51</v>
      </c>
      <c r="K466" s="11">
        <v>0</v>
      </c>
      <c r="L466" s="1">
        <v>0</v>
      </c>
      <c r="M466" s="1">
        <v>0</v>
      </c>
      <c r="N466" s="1">
        <v>9429.6874000000007</v>
      </c>
      <c r="O466" s="1">
        <v>0</v>
      </c>
      <c r="P466" s="1">
        <v>0</v>
      </c>
      <c r="Q466" s="1">
        <v>4295.9022999999997</v>
      </c>
      <c r="R466" t="s">
        <v>71</v>
      </c>
      <c r="S466" t="s">
        <v>29</v>
      </c>
      <c r="U466" t="s">
        <v>53</v>
      </c>
      <c r="W466" t="s">
        <v>74</v>
      </c>
      <c r="Z466" s="9" t="s">
        <v>562</v>
      </c>
      <c r="AA466" t="str">
        <f t="shared" si="28"/>
        <v>0725</v>
      </c>
      <c r="AB466" t="str">
        <f t="shared" si="29"/>
        <v>2020</v>
      </c>
      <c r="AC466" t="str">
        <f t="shared" si="30"/>
        <v>31</v>
      </c>
      <c r="AD466" t="str">
        <f>VLOOKUP(AC466,OA_Lookup!$A$1:$B$229,2,FALSE)</f>
        <v>Air Force Center for Environmental Excellence (FY05 and prior)</v>
      </c>
      <c r="AE466" t="str">
        <f t="shared" si="31"/>
        <v>31-Air Force Center for Environmental Excellence (FY05 and prior)</v>
      </c>
      <c r="AF466" t="str">
        <f>VLOOKUP(D466,Month_Name!$A$1:$B$13,2,FALSE)</f>
        <v>Aug</v>
      </c>
    </row>
    <row r="467" spans="1:32" x14ac:dyDescent="0.25">
      <c r="A467" t="s">
        <v>25</v>
      </c>
      <c r="C467" t="s">
        <v>93</v>
      </c>
      <c r="D467" s="2">
        <v>44074</v>
      </c>
      <c r="G467" t="s">
        <v>81</v>
      </c>
      <c r="H467" t="s">
        <v>37</v>
      </c>
      <c r="I467" t="s">
        <v>70</v>
      </c>
      <c r="J467" t="s">
        <v>51</v>
      </c>
      <c r="K467" s="11">
        <v>0</v>
      </c>
      <c r="L467" s="1">
        <v>9429.6874000000007</v>
      </c>
      <c r="M467" s="1">
        <v>9429.6874000000007</v>
      </c>
      <c r="N467" s="1">
        <v>0</v>
      </c>
      <c r="O467" s="1">
        <v>0</v>
      </c>
      <c r="P467" s="1">
        <v>0</v>
      </c>
      <c r="Q467" s="1">
        <v>0</v>
      </c>
      <c r="R467" t="s">
        <v>71</v>
      </c>
      <c r="S467" t="s">
        <v>29</v>
      </c>
      <c r="U467" t="s">
        <v>30</v>
      </c>
      <c r="W467" t="s">
        <v>74</v>
      </c>
      <c r="Z467" s="9" t="s">
        <v>555</v>
      </c>
      <c r="AA467" t="str">
        <f t="shared" si="28"/>
        <v>0500</v>
      </c>
      <c r="AB467" t="str">
        <f t="shared" si="29"/>
        <v>2017</v>
      </c>
      <c r="AC467" t="str">
        <f t="shared" si="30"/>
        <v>31</v>
      </c>
      <c r="AD467" t="str">
        <f>VLOOKUP(AC467,OA_Lookup!$A$1:$B$229,2,FALSE)</f>
        <v>Air Force Center for Environmental Excellence (FY05 and prior)</v>
      </c>
      <c r="AE467" t="str">
        <f t="shared" si="31"/>
        <v>31-Air Force Center for Environmental Excellence (FY05 and prior)</v>
      </c>
      <c r="AF467" t="str">
        <f>VLOOKUP(D467,Month_Name!$A$1:$B$13,2,FALSE)</f>
        <v>Aug</v>
      </c>
    </row>
    <row r="468" spans="1:32" x14ac:dyDescent="0.25">
      <c r="A468" t="s">
        <v>25</v>
      </c>
      <c r="C468" t="s">
        <v>93</v>
      </c>
      <c r="D468" s="2">
        <v>44074</v>
      </c>
      <c r="G468" t="s">
        <v>82</v>
      </c>
      <c r="H468" t="s">
        <v>26</v>
      </c>
      <c r="I468" t="s">
        <v>27</v>
      </c>
      <c r="J468" t="s">
        <v>51</v>
      </c>
      <c r="K468" s="11">
        <v>0</v>
      </c>
      <c r="L468" s="1">
        <v>0</v>
      </c>
      <c r="M468" s="1">
        <v>0</v>
      </c>
      <c r="N468" s="1">
        <v>145710.1649</v>
      </c>
      <c r="O468" s="1">
        <v>79367.988700000002</v>
      </c>
      <c r="P468" s="1">
        <v>585914.19799999997</v>
      </c>
      <c r="Q468" s="1">
        <v>585914.19799999997</v>
      </c>
      <c r="R468" t="s">
        <v>28</v>
      </c>
      <c r="S468" t="s">
        <v>29</v>
      </c>
      <c r="U468" t="s">
        <v>53</v>
      </c>
      <c r="W468" t="s">
        <v>74</v>
      </c>
      <c r="Z468" s="9" t="s">
        <v>556</v>
      </c>
      <c r="AA468" t="str">
        <f t="shared" si="28"/>
        <v>0500</v>
      </c>
      <c r="AB468" t="str">
        <f t="shared" si="29"/>
        <v>2018</v>
      </c>
      <c r="AC468" t="str">
        <f t="shared" si="30"/>
        <v>35</v>
      </c>
      <c r="AD468" t="str">
        <f>VLOOKUP(AC468,OA_Lookup!$A$1:$B$229,2,FALSE)</f>
        <v>Military Traffic Management Command (MTMC)</v>
      </c>
      <c r="AE468" t="str">
        <f t="shared" si="31"/>
        <v>35-Military Traffic Management Command (MTMC)</v>
      </c>
      <c r="AF468" t="str">
        <f>VLOOKUP(D468,Month_Name!$A$1:$B$13,2,FALSE)</f>
        <v>Aug</v>
      </c>
    </row>
    <row r="469" spans="1:32" x14ac:dyDescent="0.25">
      <c r="A469" t="s">
        <v>25</v>
      </c>
      <c r="C469" t="s">
        <v>93</v>
      </c>
      <c r="D469" s="2">
        <v>44074</v>
      </c>
      <c r="G469" t="s">
        <v>82</v>
      </c>
      <c r="H469" t="s">
        <v>26</v>
      </c>
      <c r="I469" t="s">
        <v>27</v>
      </c>
      <c r="J469" t="s">
        <v>51</v>
      </c>
      <c r="K469" s="11">
        <v>0</v>
      </c>
      <c r="L469" s="1">
        <v>0</v>
      </c>
      <c r="M469" s="1">
        <v>0</v>
      </c>
      <c r="N469" s="1">
        <v>0</v>
      </c>
      <c r="O469" s="1">
        <v>165371.2034</v>
      </c>
      <c r="P469" s="1">
        <v>183.96879999999999</v>
      </c>
      <c r="Q469" s="1">
        <v>212.9015</v>
      </c>
      <c r="R469" t="s">
        <v>28</v>
      </c>
      <c r="S469" t="s">
        <v>29</v>
      </c>
      <c r="U469" t="s">
        <v>30</v>
      </c>
      <c r="W469" t="s">
        <v>74</v>
      </c>
      <c r="Z469" s="9" t="s">
        <v>557</v>
      </c>
      <c r="AA469" t="str">
        <f t="shared" si="28"/>
        <v>2035</v>
      </c>
      <c r="AB469" t="str">
        <f t="shared" si="29"/>
        <v>2019</v>
      </c>
      <c r="AC469" t="str">
        <f t="shared" si="30"/>
        <v>35</v>
      </c>
      <c r="AD469" t="str">
        <f>VLOOKUP(AC469,OA_Lookup!$A$1:$B$229,2,FALSE)</f>
        <v>Military Traffic Management Command (MTMC)</v>
      </c>
      <c r="AE469" t="str">
        <f t="shared" si="31"/>
        <v>35-Military Traffic Management Command (MTMC)</v>
      </c>
      <c r="AF469" t="str">
        <f>VLOOKUP(D469,Month_Name!$A$1:$B$13,2,FALSE)</f>
        <v>Aug</v>
      </c>
    </row>
    <row r="470" spans="1:32" x14ac:dyDescent="0.25">
      <c r="A470" t="s">
        <v>25</v>
      </c>
      <c r="C470" t="s">
        <v>93</v>
      </c>
      <c r="D470" s="2">
        <v>44074</v>
      </c>
      <c r="G470" t="s">
        <v>82</v>
      </c>
      <c r="H470" t="s">
        <v>26</v>
      </c>
      <c r="I470" t="s">
        <v>31</v>
      </c>
      <c r="J470" t="s">
        <v>51</v>
      </c>
      <c r="K470" s="11">
        <v>0</v>
      </c>
      <c r="L470" s="1">
        <v>0</v>
      </c>
      <c r="M470" s="1">
        <v>0</v>
      </c>
      <c r="N470" s="1">
        <v>63345.541799999999</v>
      </c>
      <c r="O470" s="1">
        <v>76.304900000000004</v>
      </c>
      <c r="P470" s="1">
        <v>384324.68520000001</v>
      </c>
      <c r="Q470" s="1">
        <v>367056.79479999997</v>
      </c>
      <c r="R470" t="s">
        <v>32</v>
      </c>
      <c r="S470" t="s">
        <v>29</v>
      </c>
      <c r="U470" t="s">
        <v>53</v>
      </c>
      <c r="W470" t="s">
        <v>74</v>
      </c>
      <c r="Z470" s="9" t="s">
        <v>558</v>
      </c>
      <c r="AA470" t="str">
        <f t="shared" si="28"/>
        <v>2035</v>
      </c>
      <c r="AB470" t="str">
        <f t="shared" si="29"/>
        <v>2020</v>
      </c>
      <c r="AC470" t="str">
        <f t="shared" si="30"/>
        <v>35</v>
      </c>
      <c r="AD470" t="str">
        <f>VLOOKUP(AC470,OA_Lookup!$A$1:$B$229,2,FALSE)</f>
        <v>Military Traffic Management Command (MTMC)</v>
      </c>
      <c r="AE470" t="str">
        <f t="shared" si="31"/>
        <v>35-Military Traffic Management Command (MTMC)</v>
      </c>
      <c r="AF470" t="str">
        <f>VLOOKUP(D470,Month_Name!$A$1:$B$13,2,FALSE)</f>
        <v>Aug</v>
      </c>
    </row>
    <row r="471" spans="1:32" x14ac:dyDescent="0.25">
      <c r="A471" t="s">
        <v>25</v>
      </c>
      <c r="C471" t="s">
        <v>93</v>
      </c>
      <c r="D471" s="2">
        <v>44074</v>
      </c>
      <c r="G471" t="s">
        <v>82</v>
      </c>
      <c r="H471" t="s">
        <v>26</v>
      </c>
      <c r="I471" t="s">
        <v>31</v>
      </c>
      <c r="J471" t="s">
        <v>51</v>
      </c>
      <c r="K471" s="11">
        <v>0</v>
      </c>
      <c r="L471" s="1">
        <v>-730409.68700000003</v>
      </c>
      <c r="M471" s="1">
        <v>-730409.68700000003</v>
      </c>
      <c r="N471" s="1">
        <v>1051.4970000000001</v>
      </c>
      <c r="O471" s="1">
        <v>1051.4970000000001</v>
      </c>
      <c r="P471" s="1">
        <v>1051.4970000000001</v>
      </c>
      <c r="Q471" s="1">
        <v>1051.4970000000001</v>
      </c>
      <c r="R471" t="s">
        <v>32</v>
      </c>
      <c r="S471" t="s">
        <v>29</v>
      </c>
      <c r="U471" t="s">
        <v>30</v>
      </c>
      <c r="W471" t="s">
        <v>74</v>
      </c>
      <c r="Z471" s="9" t="s">
        <v>559</v>
      </c>
      <c r="AA471" t="str">
        <f t="shared" si="28"/>
        <v>2035</v>
      </c>
      <c r="AB471" t="str">
        <f t="shared" si="29"/>
        <v>2020</v>
      </c>
      <c r="AC471" t="str">
        <f t="shared" si="30"/>
        <v>35</v>
      </c>
      <c r="AD471" t="str">
        <f>VLOOKUP(AC471,OA_Lookup!$A$1:$B$229,2,FALSE)</f>
        <v>Military Traffic Management Command (MTMC)</v>
      </c>
      <c r="AE471" t="str">
        <f t="shared" si="31"/>
        <v>35-Military Traffic Management Command (MTMC)</v>
      </c>
      <c r="AF471" t="str">
        <f>VLOOKUP(D471,Month_Name!$A$1:$B$13,2,FALSE)</f>
        <v>Aug</v>
      </c>
    </row>
    <row r="472" spans="1:32" x14ac:dyDescent="0.25">
      <c r="A472" t="s">
        <v>25</v>
      </c>
      <c r="C472" t="s">
        <v>93</v>
      </c>
      <c r="D472" s="2">
        <v>44074</v>
      </c>
      <c r="G472" t="s">
        <v>82</v>
      </c>
      <c r="H472" t="s">
        <v>26</v>
      </c>
      <c r="I472" t="s">
        <v>48</v>
      </c>
      <c r="J472" t="s">
        <v>51</v>
      </c>
      <c r="K472" s="11">
        <v>0</v>
      </c>
      <c r="L472" s="1">
        <v>0</v>
      </c>
      <c r="M472" s="1">
        <v>0</v>
      </c>
      <c r="N472" s="1">
        <v>-109081.70170000001</v>
      </c>
      <c r="O472" s="1">
        <v>0</v>
      </c>
      <c r="P472" s="1">
        <v>329850.97269999998</v>
      </c>
      <c r="Q472" s="1">
        <v>140177.5914</v>
      </c>
      <c r="R472" t="s">
        <v>49</v>
      </c>
      <c r="S472" t="s">
        <v>52</v>
      </c>
      <c r="U472" t="s">
        <v>53</v>
      </c>
      <c r="W472" t="s">
        <v>74</v>
      </c>
      <c r="Z472" s="9" t="s">
        <v>563</v>
      </c>
      <c r="AA472" t="str">
        <f t="shared" si="28"/>
        <v>2020</v>
      </c>
      <c r="AB472" t="str">
        <f t="shared" si="29"/>
        <v>2020</v>
      </c>
      <c r="AC472" t="str">
        <f t="shared" si="30"/>
        <v>35</v>
      </c>
      <c r="AD472" t="str">
        <f>VLOOKUP(AC472,OA_Lookup!$A$1:$B$229,2,FALSE)</f>
        <v>Military Traffic Management Command (MTMC)</v>
      </c>
      <c r="AE472" t="str">
        <f t="shared" si="31"/>
        <v>35-Military Traffic Management Command (MTMC)</v>
      </c>
      <c r="AF472" t="str">
        <f>VLOOKUP(D472,Month_Name!$A$1:$B$13,2,FALSE)</f>
        <v>Aug</v>
      </c>
    </row>
    <row r="473" spans="1:32" x14ac:dyDescent="0.25">
      <c r="A473" t="s">
        <v>25</v>
      </c>
      <c r="C473" t="s">
        <v>93</v>
      </c>
      <c r="D473" s="2">
        <v>44074</v>
      </c>
      <c r="G473" t="s">
        <v>82</v>
      </c>
      <c r="H473" t="s">
        <v>26</v>
      </c>
      <c r="I473" t="s">
        <v>48</v>
      </c>
      <c r="J473" t="s">
        <v>51</v>
      </c>
      <c r="K473" s="11">
        <v>0</v>
      </c>
      <c r="L473" s="1">
        <v>-598504.71479999996</v>
      </c>
      <c r="M473" s="1">
        <v>-598504.71479999996</v>
      </c>
      <c r="N473" s="1">
        <v>85827.828699999998</v>
      </c>
      <c r="O473" s="1">
        <v>0</v>
      </c>
      <c r="P473" s="1">
        <v>0</v>
      </c>
      <c r="Q473" s="1">
        <v>0</v>
      </c>
      <c r="R473" t="s">
        <v>49</v>
      </c>
      <c r="S473" t="s">
        <v>52</v>
      </c>
      <c r="U473" t="s">
        <v>30</v>
      </c>
      <c r="W473" t="s">
        <v>74</v>
      </c>
      <c r="Z473" s="9" t="s">
        <v>564</v>
      </c>
      <c r="AA473" t="str">
        <f t="shared" si="28"/>
        <v>0100</v>
      </c>
      <c r="AB473" t="str">
        <f t="shared" si="29"/>
        <v>2020</v>
      </c>
      <c r="AC473" t="str">
        <f t="shared" si="30"/>
        <v>35</v>
      </c>
      <c r="AD473" t="str">
        <f>VLOOKUP(AC473,OA_Lookup!$A$1:$B$229,2,FALSE)</f>
        <v>Military Traffic Management Command (MTMC)</v>
      </c>
      <c r="AE473" t="str">
        <f t="shared" si="31"/>
        <v>35-Military Traffic Management Command (MTMC)</v>
      </c>
      <c r="AF473" t="str">
        <f>VLOOKUP(D473,Month_Name!$A$1:$B$13,2,FALSE)</f>
        <v>Aug</v>
      </c>
    </row>
    <row r="474" spans="1:32" x14ac:dyDescent="0.25">
      <c r="A474" t="s">
        <v>25</v>
      </c>
      <c r="C474" t="s">
        <v>93</v>
      </c>
      <c r="D474" s="2">
        <v>44074</v>
      </c>
      <c r="G474" t="s">
        <v>82</v>
      </c>
      <c r="H474" t="s">
        <v>26</v>
      </c>
      <c r="I474" t="s">
        <v>33</v>
      </c>
      <c r="J474" t="s">
        <v>51</v>
      </c>
      <c r="K474" s="11">
        <v>0</v>
      </c>
      <c r="L474" s="1">
        <v>0</v>
      </c>
      <c r="M474" s="1">
        <v>0</v>
      </c>
      <c r="N474" s="1">
        <v>9287.5103999999992</v>
      </c>
      <c r="O474" s="1">
        <v>9287.5103999999992</v>
      </c>
      <c r="P474" s="1">
        <v>9287.5103999999992</v>
      </c>
      <c r="Q474" s="1">
        <v>8845.2392999999993</v>
      </c>
      <c r="R474" t="s">
        <v>34</v>
      </c>
      <c r="S474" t="s">
        <v>29</v>
      </c>
      <c r="U474" t="s">
        <v>54</v>
      </c>
      <c r="W474" t="s">
        <v>74</v>
      </c>
      <c r="Z474" s="9" t="s">
        <v>565</v>
      </c>
      <c r="AA474" t="str">
        <f t="shared" si="28"/>
        <v>0100</v>
      </c>
      <c r="AB474" t="str">
        <f t="shared" si="29"/>
        <v>2020</v>
      </c>
      <c r="AC474" t="str">
        <f t="shared" si="30"/>
        <v>35</v>
      </c>
      <c r="AD474" t="str">
        <f>VLOOKUP(AC474,OA_Lookup!$A$1:$B$229,2,FALSE)</f>
        <v>Military Traffic Management Command (MTMC)</v>
      </c>
      <c r="AE474" t="str">
        <f t="shared" si="31"/>
        <v>35-Military Traffic Management Command (MTMC)</v>
      </c>
      <c r="AF474" t="str">
        <f>VLOOKUP(D474,Month_Name!$A$1:$B$13,2,FALSE)</f>
        <v>Aug</v>
      </c>
    </row>
    <row r="475" spans="1:32" x14ac:dyDescent="0.25">
      <c r="A475" t="s">
        <v>25</v>
      </c>
      <c r="C475" t="s">
        <v>93</v>
      </c>
      <c r="D475" s="2">
        <v>44074</v>
      </c>
      <c r="G475" t="s">
        <v>82</v>
      </c>
      <c r="H475" t="s">
        <v>26</v>
      </c>
      <c r="I475" t="s">
        <v>33</v>
      </c>
      <c r="J475" t="s">
        <v>51</v>
      </c>
      <c r="K475" s="11">
        <v>0</v>
      </c>
      <c r="L475" s="1">
        <v>-27624.124</v>
      </c>
      <c r="M475" s="1">
        <v>-27624.124</v>
      </c>
      <c r="N475" s="1">
        <v>0</v>
      </c>
      <c r="O475" s="1">
        <v>0</v>
      </c>
      <c r="P475" s="1">
        <v>0</v>
      </c>
      <c r="Q475" s="1">
        <v>0</v>
      </c>
      <c r="R475" t="s">
        <v>34</v>
      </c>
      <c r="S475" t="s">
        <v>61</v>
      </c>
      <c r="U475" t="s">
        <v>30</v>
      </c>
      <c r="W475" t="s">
        <v>74</v>
      </c>
      <c r="Z475" s="9" t="s">
        <v>566</v>
      </c>
      <c r="AA475" t="str">
        <f t="shared" si="28"/>
        <v>2020</v>
      </c>
      <c r="AB475" t="str">
        <f t="shared" si="29"/>
        <v>2020</v>
      </c>
      <c r="AC475" t="str">
        <f t="shared" si="30"/>
        <v>35</v>
      </c>
      <c r="AD475" t="str">
        <f>VLOOKUP(AC475,OA_Lookup!$A$1:$B$229,2,FALSE)</f>
        <v>Military Traffic Management Command (MTMC)</v>
      </c>
      <c r="AE475" t="str">
        <f t="shared" si="31"/>
        <v>35-Military Traffic Management Command (MTMC)</v>
      </c>
      <c r="AF475" t="str">
        <f>VLOOKUP(D475,Month_Name!$A$1:$B$13,2,FALSE)</f>
        <v>Aug</v>
      </c>
    </row>
    <row r="476" spans="1:32" x14ac:dyDescent="0.25">
      <c r="A476" t="s">
        <v>25</v>
      </c>
      <c r="C476" t="s">
        <v>93</v>
      </c>
      <c r="D476" s="2">
        <v>44074</v>
      </c>
      <c r="G476" t="s">
        <v>82</v>
      </c>
      <c r="H476" t="s">
        <v>26</v>
      </c>
      <c r="I476" t="s">
        <v>33</v>
      </c>
      <c r="J476" t="s">
        <v>51</v>
      </c>
      <c r="K476" s="11">
        <v>0</v>
      </c>
      <c r="L476" s="1">
        <v>0</v>
      </c>
      <c r="M476" s="1">
        <v>0</v>
      </c>
      <c r="N476" s="1">
        <v>8.3400000000000002E-2</v>
      </c>
      <c r="O476" s="1">
        <v>84917.9856</v>
      </c>
      <c r="P476" s="1">
        <v>1468951.1429999999</v>
      </c>
      <c r="Q476" s="1">
        <v>1451379.1931</v>
      </c>
      <c r="R476" t="s">
        <v>34</v>
      </c>
      <c r="S476" t="s">
        <v>89</v>
      </c>
      <c r="U476" t="s">
        <v>53</v>
      </c>
      <c r="W476" t="s">
        <v>74</v>
      </c>
      <c r="Z476" s="9" t="s">
        <v>567</v>
      </c>
      <c r="AA476" t="str">
        <f t="shared" si="28"/>
        <v>2065</v>
      </c>
      <c r="AB476" t="str">
        <f t="shared" si="29"/>
        <v>2020</v>
      </c>
      <c r="AC476" t="str">
        <f t="shared" si="30"/>
        <v>35</v>
      </c>
      <c r="AD476" t="str">
        <f>VLOOKUP(AC476,OA_Lookup!$A$1:$B$229,2,FALSE)</f>
        <v>Military Traffic Management Command (MTMC)</v>
      </c>
      <c r="AE476" t="str">
        <f t="shared" si="31"/>
        <v>35-Military Traffic Management Command (MTMC)</v>
      </c>
      <c r="AF476" t="str">
        <f>VLOOKUP(D476,Month_Name!$A$1:$B$13,2,FALSE)</f>
        <v>Aug</v>
      </c>
    </row>
    <row r="477" spans="1:32" x14ac:dyDescent="0.25">
      <c r="A477" t="s">
        <v>25</v>
      </c>
      <c r="C477" t="s">
        <v>93</v>
      </c>
      <c r="D477" s="2">
        <v>44074</v>
      </c>
      <c r="G477" t="s">
        <v>82</v>
      </c>
      <c r="H477" t="s">
        <v>26</v>
      </c>
      <c r="I477" t="s">
        <v>33</v>
      </c>
      <c r="J477" t="s">
        <v>51</v>
      </c>
      <c r="K477" s="11">
        <v>0</v>
      </c>
      <c r="L477" s="1">
        <v>0</v>
      </c>
      <c r="M477" s="1">
        <v>0</v>
      </c>
      <c r="N477" s="1">
        <v>1050834.0049999999</v>
      </c>
      <c r="O477" s="1">
        <v>3675.0684000000001</v>
      </c>
      <c r="P477" s="1">
        <v>3164165.1894999999</v>
      </c>
      <c r="Q477" s="1">
        <v>12018661.939099999</v>
      </c>
      <c r="R477" t="s">
        <v>34</v>
      </c>
      <c r="S477" t="s">
        <v>89</v>
      </c>
      <c r="U477" t="s">
        <v>30</v>
      </c>
      <c r="W477" t="s">
        <v>74</v>
      </c>
      <c r="Z477" s="9" t="s">
        <v>568</v>
      </c>
      <c r="AA477" t="str">
        <f t="shared" si="28"/>
        <v>2020</v>
      </c>
      <c r="AB477" t="str">
        <f t="shared" si="29"/>
        <v>2020</v>
      </c>
      <c r="AC477" t="str">
        <f t="shared" si="30"/>
        <v>35</v>
      </c>
      <c r="AD477" t="str">
        <f>VLOOKUP(AC477,OA_Lookup!$A$1:$B$229,2,FALSE)</f>
        <v>Military Traffic Management Command (MTMC)</v>
      </c>
      <c r="AE477" t="str">
        <f t="shared" si="31"/>
        <v>35-Military Traffic Management Command (MTMC)</v>
      </c>
      <c r="AF477" t="str">
        <f>VLOOKUP(D477,Month_Name!$A$1:$B$13,2,FALSE)</f>
        <v>Aug</v>
      </c>
    </row>
    <row r="478" spans="1:32" x14ac:dyDescent="0.25">
      <c r="A478" t="s">
        <v>25</v>
      </c>
      <c r="C478" t="s">
        <v>93</v>
      </c>
      <c r="D478" s="2">
        <v>44074</v>
      </c>
      <c r="G478" t="s">
        <v>82</v>
      </c>
      <c r="H478" t="s">
        <v>26</v>
      </c>
      <c r="I478" t="s">
        <v>35</v>
      </c>
      <c r="J478" t="s">
        <v>51</v>
      </c>
      <c r="K478" s="11">
        <v>0</v>
      </c>
      <c r="L478" s="1">
        <v>-100946.7861</v>
      </c>
      <c r="M478" s="1">
        <v>-100946.79369999999</v>
      </c>
      <c r="N478" s="1">
        <v>2821.8852999999999</v>
      </c>
      <c r="O478" s="1">
        <v>55079.048900000002</v>
      </c>
      <c r="P478" s="1">
        <v>0</v>
      </c>
      <c r="Q478" s="1">
        <v>0</v>
      </c>
      <c r="R478" t="s">
        <v>36</v>
      </c>
      <c r="S478" t="s">
        <v>29</v>
      </c>
      <c r="U478" t="s">
        <v>30</v>
      </c>
      <c r="W478" t="s">
        <v>74</v>
      </c>
      <c r="Z478" s="9" t="s">
        <v>560</v>
      </c>
      <c r="AA478" t="str">
        <f t="shared" si="28"/>
        <v>2020</v>
      </c>
      <c r="AB478" t="str">
        <f t="shared" si="29"/>
        <v>2020</v>
      </c>
      <c r="AC478" t="str">
        <f t="shared" si="30"/>
        <v>35</v>
      </c>
      <c r="AD478" t="str">
        <f>VLOOKUP(AC478,OA_Lookup!$A$1:$B$229,2,FALSE)</f>
        <v>Military Traffic Management Command (MTMC)</v>
      </c>
      <c r="AE478" t="str">
        <f t="shared" si="31"/>
        <v>35-Military Traffic Management Command (MTMC)</v>
      </c>
      <c r="AF478" t="str">
        <f>VLOOKUP(D478,Month_Name!$A$1:$B$13,2,FALSE)</f>
        <v>Aug</v>
      </c>
    </row>
    <row r="479" spans="1:32" x14ac:dyDescent="0.25">
      <c r="A479" t="s">
        <v>25</v>
      </c>
      <c r="C479" t="s">
        <v>93</v>
      </c>
      <c r="D479" s="2">
        <v>44074</v>
      </c>
      <c r="G479" t="s">
        <v>82</v>
      </c>
      <c r="H479" t="s">
        <v>37</v>
      </c>
      <c r="I479" t="s">
        <v>40</v>
      </c>
      <c r="J479" t="s">
        <v>51</v>
      </c>
      <c r="K479" s="11">
        <v>0</v>
      </c>
      <c r="L479" s="1">
        <v>0</v>
      </c>
      <c r="M479" s="1">
        <v>0</v>
      </c>
      <c r="N479" s="1">
        <v>27721.370299999999</v>
      </c>
      <c r="O479" s="1">
        <v>27721.370299999999</v>
      </c>
      <c r="P479" s="1">
        <v>27721.370299999999</v>
      </c>
      <c r="Q479" s="1">
        <v>26401.289799999999</v>
      </c>
      <c r="R479" t="s">
        <v>41</v>
      </c>
      <c r="S479" t="s">
        <v>29</v>
      </c>
      <c r="U479" t="s">
        <v>54</v>
      </c>
      <c r="W479" t="s">
        <v>74</v>
      </c>
      <c r="Z479" s="9" t="s">
        <v>561</v>
      </c>
      <c r="AA479" t="str">
        <f t="shared" si="28"/>
        <v>2020</v>
      </c>
      <c r="AB479" t="str">
        <f t="shared" si="29"/>
        <v>2020</v>
      </c>
      <c r="AC479" t="str">
        <f t="shared" si="30"/>
        <v>35</v>
      </c>
      <c r="AD479" t="str">
        <f>VLOOKUP(AC479,OA_Lookup!$A$1:$B$229,2,FALSE)</f>
        <v>Military Traffic Management Command (MTMC)</v>
      </c>
      <c r="AE479" t="str">
        <f t="shared" si="31"/>
        <v>35-Military Traffic Management Command (MTMC)</v>
      </c>
      <c r="AF479" t="str">
        <f>VLOOKUP(D479,Month_Name!$A$1:$B$13,2,FALSE)</f>
        <v>Aug</v>
      </c>
    </row>
    <row r="480" spans="1:32" x14ac:dyDescent="0.25">
      <c r="A480" t="s">
        <v>25</v>
      </c>
      <c r="C480" t="s">
        <v>93</v>
      </c>
      <c r="D480" s="2">
        <v>44074</v>
      </c>
      <c r="G480" t="s">
        <v>82</v>
      </c>
      <c r="H480" t="s">
        <v>37</v>
      </c>
      <c r="I480" t="s">
        <v>44</v>
      </c>
      <c r="J480" t="s">
        <v>51</v>
      </c>
      <c r="K480" s="11">
        <v>0</v>
      </c>
      <c r="L480" s="1">
        <v>0</v>
      </c>
      <c r="M480" s="1">
        <v>0</v>
      </c>
      <c r="N480" s="1">
        <v>0</v>
      </c>
      <c r="O480" s="1">
        <v>265368.70500000002</v>
      </c>
      <c r="P480" s="1">
        <v>0</v>
      </c>
      <c r="Q480" s="1">
        <v>0</v>
      </c>
      <c r="R480" t="s">
        <v>45</v>
      </c>
      <c r="S480" t="s">
        <v>29</v>
      </c>
      <c r="U480" t="s">
        <v>53</v>
      </c>
      <c r="W480" t="s">
        <v>74</v>
      </c>
      <c r="Z480" s="9" t="s">
        <v>562</v>
      </c>
      <c r="AA480" t="str">
        <f t="shared" si="28"/>
        <v>0725</v>
      </c>
      <c r="AB480" t="str">
        <f t="shared" si="29"/>
        <v>2020</v>
      </c>
      <c r="AC480" t="str">
        <f t="shared" si="30"/>
        <v>35</v>
      </c>
      <c r="AD480" t="str">
        <f>VLOOKUP(AC480,OA_Lookup!$A$1:$B$229,2,FALSE)</f>
        <v>Military Traffic Management Command (MTMC)</v>
      </c>
      <c r="AE480" t="str">
        <f t="shared" si="31"/>
        <v>35-Military Traffic Management Command (MTMC)</v>
      </c>
      <c r="AF480" t="str">
        <f>VLOOKUP(D480,Month_Name!$A$1:$B$13,2,FALSE)</f>
        <v>Aug</v>
      </c>
    </row>
    <row r="481" spans="1:32" x14ac:dyDescent="0.25">
      <c r="A481" t="s">
        <v>25</v>
      </c>
      <c r="C481" t="s">
        <v>93</v>
      </c>
      <c r="D481" s="2">
        <v>44074</v>
      </c>
      <c r="G481" t="s">
        <v>82</v>
      </c>
      <c r="H481" t="s">
        <v>37</v>
      </c>
      <c r="I481" t="s">
        <v>44</v>
      </c>
      <c r="J481" t="s">
        <v>51</v>
      </c>
      <c r="K481" s="11">
        <v>0</v>
      </c>
      <c r="L481" s="1">
        <v>-261.13040000000001</v>
      </c>
      <c r="M481" s="1">
        <v>-261.13040000000001</v>
      </c>
      <c r="N481" s="1">
        <v>0</v>
      </c>
      <c r="O481" s="1">
        <v>0</v>
      </c>
      <c r="P481" s="1">
        <v>0</v>
      </c>
      <c r="Q481" s="1">
        <v>0</v>
      </c>
      <c r="R481" t="s">
        <v>45</v>
      </c>
      <c r="S481" t="s">
        <v>29</v>
      </c>
      <c r="U481" t="s">
        <v>30</v>
      </c>
      <c r="W481" t="s">
        <v>74</v>
      </c>
      <c r="Z481" s="9" t="s">
        <v>555</v>
      </c>
      <c r="AA481" t="str">
        <f t="shared" si="28"/>
        <v>0500</v>
      </c>
      <c r="AB481" t="str">
        <f t="shared" si="29"/>
        <v>2017</v>
      </c>
      <c r="AC481" t="str">
        <f t="shared" si="30"/>
        <v>35</v>
      </c>
      <c r="AD481" t="str">
        <f>VLOOKUP(AC481,OA_Lookup!$A$1:$B$229,2,FALSE)</f>
        <v>Military Traffic Management Command (MTMC)</v>
      </c>
      <c r="AE481" t="str">
        <f t="shared" si="31"/>
        <v>35-Military Traffic Management Command (MTMC)</v>
      </c>
      <c r="AF481" t="str">
        <f>VLOOKUP(D481,Month_Name!$A$1:$B$13,2,FALSE)</f>
        <v>Aug</v>
      </c>
    </row>
    <row r="482" spans="1:32" x14ac:dyDescent="0.25">
      <c r="A482" t="s">
        <v>25</v>
      </c>
      <c r="C482" t="s">
        <v>93</v>
      </c>
      <c r="D482" s="2">
        <v>44074</v>
      </c>
      <c r="G482" t="s">
        <v>82</v>
      </c>
      <c r="H482" t="s">
        <v>37</v>
      </c>
      <c r="I482" t="s">
        <v>44</v>
      </c>
      <c r="J482" t="s">
        <v>51</v>
      </c>
      <c r="K482" s="11">
        <v>0</v>
      </c>
      <c r="L482" s="1">
        <v>0</v>
      </c>
      <c r="M482" s="1">
        <v>0</v>
      </c>
      <c r="N482" s="1">
        <v>98428.603900000002</v>
      </c>
      <c r="O482" s="1">
        <v>98428.603900000002</v>
      </c>
      <c r="P482" s="1">
        <v>98428.603900000002</v>
      </c>
      <c r="Q482" s="1">
        <v>93873.193700000003</v>
      </c>
      <c r="R482" t="s">
        <v>45</v>
      </c>
      <c r="S482" t="s">
        <v>29</v>
      </c>
      <c r="U482" t="s">
        <v>54</v>
      </c>
      <c r="W482" t="s">
        <v>74</v>
      </c>
      <c r="Z482" s="9" t="s">
        <v>556</v>
      </c>
      <c r="AA482" t="str">
        <f t="shared" si="28"/>
        <v>0500</v>
      </c>
      <c r="AB482" t="str">
        <f t="shared" si="29"/>
        <v>2018</v>
      </c>
      <c r="AC482" t="str">
        <f t="shared" si="30"/>
        <v>35</v>
      </c>
      <c r="AD482" t="str">
        <f>VLOOKUP(AC482,OA_Lookup!$A$1:$B$229,2,FALSE)</f>
        <v>Military Traffic Management Command (MTMC)</v>
      </c>
      <c r="AE482" t="str">
        <f t="shared" si="31"/>
        <v>35-Military Traffic Management Command (MTMC)</v>
      </c>
      <c r="AF482" t="str">
        <f>VLOOKUP(D482,Month_Name!$A$1:$B$13,2,FALSE)</f>
        <v>Aug</v>
      </c>
    </row>
    <row r="483" spans="1:32" x14ac:dyDescent="0.25">
      <c r="A483" t="s">
        <v>25</v>
      </c>
      <c r="C483" t="s">
        <v>94</v>
      </c>
      <c r="D483" s="2">
        <v>44104</v>
      </c>
      <c r="G483" t="s">
        <v>79</v>
      </c>
      <c r="H483" t="s">
        <v>58</v>
      </c>
      <c r="I483" t="s">
        <v>59</v>
      </c>
      <c r="J483" t="s">
        <v>51</v>
      </c>
      <c r="K483" s="11">
        <v>0</v>
      </c>
      <c r="L483" s="1">
        <v>0</v>
      </c>
      <c r="M483" s="1">
        <v>-9.0999999999999998E-2</v>
      </c>
      <c r="N483" s="1">
        <v>0</v>
      </c>
      <c r="O483" s="1">
        <v>0</v>
      </c>
      <c r="P483" s="1">
        <v>0</v>
      </c>
      <c r="Q483" s="1">
        <v>0</v>
      </c>
      <c r="R483" t="s">
        <v>60</v>
      </c>
      <c r="S483" t="s">
        <v>52</v>
      </c>
      <c r="U483" t="s">
        <v>30</v>
      </c>
      <c r="W483" t="s">
        <v>74</v>
      </c>
      <c r="Z483" s="9" t="s">
        <v>557</v>
      </c>
      <c r="AA483" t="str">
        <f t="shared" si="28"/>
        <v>2035</v>
      </c>
      <c r="AB483" t="str">
        <f t="shared" si="29"/>
        <v>2019</v>
      </c>
      <c r="AC483" t="str">
        <f t="shared" si="30"/>
        <v>8</v>
      </c>
      <c r="AD483" t="str">
        <f>VLOOKUP(AC483,OA_Lookup!$A$1:$B$229,2,FALSE)</f>
        <v>Army Corps of Engineers (COE)</v>
      </c>
      <c r="AE483" t="str">
        <f t="shared" si="31"/>
        <v>8-Army Corps of Engineers (COE)</v>
      </c>
      <c r="AF483" t="str">
        <f>VLOOKUP(D483,Month_Name!$A$1:$B$13,2,FALSE)</f>
        <v>Sep</v>
      </c>
    </row>
    <row r="484" spans="1:32" x14ac:dyDescent="0.25">
      <c r="A484" t="s">
        <v>25</v>
      </c>
      <c r="C484" t="s">
        <v>94</v>
      </c>
      <c r="D484" s="2">
        <v>44104</v>
      </c>
      <c r="G484" t="s">
        <v>79</v>
      </c>
      <c r="H484" t="s">
        <v>26</v>
      </c>
      <c r="I484" t="s">
        <v>72</v>
      </c>
      <c r="J484" t="s">
        <v>51</v>
      </c>
      <c r="K484" s="11">
        <v>0</v>
      </c>
      <c r="L484" s="1">
        <v>0</v>
      </c>
      <c r="M484" s="1">
        <v>0</v>
      </c>
      <c r="N484" s="1">
        <v>0</v>
      </c>
      <c r="O484" s="1">
        <v>0</v>
      </c>
      <c r="P484" s="1">
        <v>8549.4441999999999</v>
      </c>
      <c r="Q484" s="1">
        <v>8549.4441999999999</v>
      </c>
      <c r="R484" t="s">
        <v>73</v>
      </c>
      <c r="S484" t="s">
        <v>29</v>
      </c>
      <c r="U484" t="s">
        <v>53</v>
      </c>
      <c r="W484" t="s">
        <v>74</v>
      </c>
      <c r="Z484" s="9" t="s">
        <v>558</v>
      </c>
      <c r="AA484" t="str">
        <f t="shared" si="28"/>
        <v>2035</v>
      </c>
      <c r="AB484" t="str">
        <f t="shared" si="29"/>
        <v>2020</v>
      </c>
      <c r="AC484" t="str">
        <f t="shared" si="30"/>
        <v>8</v>
      </c>
      <c r="AD484" t="str">
        <f>VLOOKUP(AC484,OA_Lookup!$A$1:$B$229,2,FALSE)</f>
        <v>Army Corps of Engineers (COE)</v>
      </c>
      <c r="AE484" t="str">
        <f t="shared" si="31"/>
        <v>8-Army Corps of Engineers (COE)</v>
      </c>
      <c r="AF484" t="str">
        <f>VLOOKUP(D484,Month_Name!$A$1:$B$13,2,FALSE)</f>
        <v>Sep</v>
      </c>
    </row>
    <row r="485" spans="1:32" x14ac:dyDescent="0.25">
      <c r="A485" t="s">
        <v>25</v>
      </c>
      <c r="C485" t="s">
        <v>94</v>
      </c>
      <c r="D485" s="2">
        <v>44104</v>
      </c>
      <c r="G485" t="s">
        <v>79</v>
      </c>
      <c r="H485" t="s">
        <v>26</v>
      </c>
      <c r="I485" t="s">
        <v>31</v>
      </c>
      <c r="J485" t="s">
        <v>51</v>
      </c>
      <c r="K485" s="11">
        <v>0</v>
      </c>
      <c r="L485" s="1">
        <v>0</v>
      </c>
      <c r="M485" s="1">
        <v>0</v>
      </c>
      <c r="N485" s="1">
        <v>0</v>
      </c>
      <c r="O485" s="1">
        <v>0</v>
      </c>
      <c r="P485" s="1">
        <v>54348.519200000002</v>
      </c>
      <c r="Q485" s="1">
        <v>57574.667200000004</v>
      </c>
      <c r="R485" t="s">
        <v>32</v>
      </c>
      <c r="S485" t="s">
        <v>52</v>
      </c>
      <c r="U485" t="s">
        <v>53</v>
      </c>
      <c r="W485" t="s">
        <v>74</v>
      </c>
      <c r="Z485" s="9" t="s">
        <v>559</v>
      </c>
      <c r="AA485" t="str">
        <f t="shared" si="28"/>
        <v>2035</v>
      </c>
      <c r="AB485" t="str">
        <f t="shared" si="29"/>
        <v>2020</v>
      </c>
      <c r="AC485" t="str">
        <f t="shared" si="30"/>
        <v>8</v>
      </c>
      <c r="AD485" t="str">
        <f>VLOOKUP(AC485,OA_Lookup!$A$1:$B$229,2,FALSE)</f>
        <v>Army Corps of Engineers (COE)</v>
      </c>
      <c r="AE485" t="str">
        <f t="shared" si="31"/>
        <v>8-Army Corps of Engineers (COE)</v>
      </c>
      <c r="AF485" t="str">
        <f>VLOOKUP(D485,Month_Name!$A$1:$B$13,2,FALSE)</f>
        <v>Sep</v>
      </c>
    </row>
    <row r="486" spans="1:32" x14ac:dyDescent="0.25">
      <c r="A486" t="s">
        <v>25</v>
      </c>
      <c r="C486" t="s">
        <v>94</v>
      </c>
      <c r="D486" s="2">
        <v>44104</v>
      </c>
      <c r="G486" t="s">
        <v>79</v>
      </c>
      <c r="H486" t="s">
        <v>26</v>
      </c>
      <c r="I486" t="s">
        <v>31</v>
      </c>
      <c r="J486" t="s">
        <v>51</v>
      </c>
      <c r="K486" s="11">
        <v>0</v>
      </c>
      <c r="L486" s="1">
        <v>179050.78580000001</v>
      </c>
      <c r="M486" s="1">
        <v>179051.6349</v>
      </c>
      <c r="N486" s="1">
        <v>179051.54389999999</v>
      </c>
      <c r="O486" s="1">
        <v>179051.54389999999</v>
      </c>
      <c r="P486" s="1">
        <v>158.1446</v>
      </c>
      <c r="Q486" s="1">
        <v>158.1446</v>
      </c>
      <c r="R486" t="s">
        <v>32</v>
      </c>
      <c r="S486" t="s">
        <v>52</v>
      </c>
      <c r="U486" t="s">
        <v>30</v>
      </c>
      <c r="W486" t="s">
        <v>74</v>
      </c>
      <c r="Z486" s="9" t="s">
        <v>563</v>
      </c>
      <c r="AA486" t="str">
        <f t="shared" si="28"/>
        <v>2020</v>
      </c>
      <c r="AB486" t="str">
        <f t="shared" si="29"/>
        <v>2020</v>
      </c>
      <c r="AC486" t="str">
        <f t="shared" si="30"/>
        <v>8</v>
      </c>
      <c r="AD486" t="str">
        <f>VLOOKUP(AC486,OA_Lookup!$A$1:$B$229,2,FALSE)</f>
        <v>Army Corps of Engineers (COE)</v>
      </c>
      <c r="AE486" t="str">
        <f t="shared" si="31"/>
        <v>8-Army Corps of Engineers (COE)</v>
      </c>
      <c r="AF486" t="str">
        <f>VLOOKUP(D486,Month_Name!$A$1:$B$13,2,FALSE)</f>
        <v>Sep</v>
      </c>
    </row>
    <row r="487" spans="1:32" x14ac:dyDescent="0.25">
      <c r="A487" t="s">
        <v>25</v>
      </c>
      <c r="C487" t="s">
        <v>94</v>
      </c>
      <c r="D487" s="2">
        <v>44104</v>
      </c>
      <c r="G487" t="s">
        <v>79</v>
      </c>
      <c r="H487" t="s">
        <v>26</v>
      </c>
      <c r="I487" t="s">
        <v>33</v>
      </c>
      <c r="J487" t="s">
        <v>51</v>
      </c>
      <c r="K487" s="11">
        <v>0</v>
      </c>
      <c r="L487" s="1">
        <v>0</v>
      </c>
      <c r="M487" s="1">
        <v>0</v>
      </c>
      <c r="N487" s="1">
        <v>419.83600000000001</v>
      </c>
      <c r="O487" s="1">
        <v>419.83600000000001</v>
      </c>
      <c r="P487" s="1">
        <v>0</v>
      </c>
      <c r="Q487" s="1">
        <v>0</v>
      </c>
      <c r="R487" t="s">
        <v>34</v>
      </c>
      <c r="S487" t="s">
        <v>29</v>
      </c>
      <c r="U487" t="s">
        <v>30</v>
      </c>
      <c r="W487" t="s">
        <v>74</v>
      </c>
      <c r="Z487" s="9" t="s">
        <v>564</v>
      </c>
      <c r="AA487" t="str">
        <f t="shared" si="28"/>
        <v>0100</v>
      </c>
      <c r="AB487" t="str">
        <f t="shared" si="29"/>
        <v>2020</v>
      </c>
      <c r="AC487" t="str">
        <f t="shared" si="30"/>
        <v>8</v>
      </c>
      <c r="AD487" t="str">
        <f>VLOOKUP(AC487,OA_Lookup!$A$1:$B$229,2,FALSE)</f>
        <v>Army Corps of Engineers (COE)</v>
      </c>
      <c r="AE487" t="str">
        <f t="shared" si="31"/>
        <v>8-Army Corps of Engineers (COE)</v>
      </c>
      <c r="AF487" t="str">
        <f>VLOOKUP(D487,Month_Name!$A$1:$B$13,2,FALSE)</f>
        <v>Sep</v>
      </c>
    </row>
    <row r="488" spans="1:32" x14ac:dyDescent="0.25">
      <c r="A488" t="s">
        <v>25</v>
      </c>
      <c r="C488" t="s">
        <v>94</v>
      </c>
      <c r="D488" s="2">
        <v>44104</v>
      </c>
      <c r="G488" t="s">
        <v>79</v>
      </c>
      <c r="H488" t="s">
        <v>26</v>
      </c>
      <c r="I488" t="s">
        <v>33</v>
      </c>
      <c r="J488" t="s">
        <v>51</v>
      </c>
      <c r="K488" s="11">
        <v>0</v>
      </c>
      <c r="L488" s="1">
        <v>0</v>
      </c>
      <c r="M488" s="1">
        <v>0</v>
      </c>
      <c r="N488" s="1">
        <v>9579.7268000000004</v>
      </c>
      <c r="O488" s="1">
        <v>9579.7268000000004</v>
      </c>
      <c r="P488" s="1">
        <v>9579.7268000000004</v>
      </c>
      <c r="Q488" s="1">
        <v>8708.8474000000006</v>
      </c>
      <c r="R488" t="s">
        <v>34</v>
      </c>
      <c r="S488" t="s">
        <v>29</v>
      </c>
      <c r="U488" t="s">
        <v>54</v>
      </c>
      <c r="W488" t="s">
        <v>74</v>
      </c>
      <c r="Z488" s="9" t="s">
        <v>565</v>
      </c>
      <c r="AA488" t="str">
        <f t="shared" si="28"/>
        <v>0100</v>
      </c>
      <c r="AB488" t="str">
        <f t="shared" si="29"/>
        <v>2020</v>
      </c>
      <c r="AC488" t="str">
        <f t="shared" si="30"/>
        <v>8</v>
      </c>
      <c r="AD488" t="str">
        <f>VLOOKUP(AC488,OA_Lookup!$A$1:$B$229,2,FALSE)</f>
        <v>Army Corps of Engineers (COE)</v>
      </c>
      <c r="AE488" t="str">
        <f t="shared" si="31"/>
        <v>8-Army Corps of Engineers (COE)</v>
      </c>
      <c r="AF488" t="str">
        <f>VLOOKUP(D488,Month_Name!$A$1:$B$13,2,FALSE)</f>
        <v>Sep</v>
      </c>
    </row>
    <row r="489" spans="1:32" x14ac:dyDescent="0.25">
      <c r="A489" t="s">
        <v>25</v>
      </c>
      <c r="C489" t="s">
        <v>94</v>
      </c>
      <c r="D489" s="2">
        <v>44104</v>
      </c>
      <c r="G489" t="s">
        <v>79</v>
      </c>
      <c r="H489" t="s">
        <v>26</v>
      </c>
      <c r="I489" t="s">
        <v>77</v>
      </c>
      <c r="J489" t="s">
        <v>51</v>
      </c>
      <c r="K489" s="11">
        <v>0</v>
      </c>
      <c r="L489" s="1">
        <v>0</v>
      </c>
      <c r="M489" s="1">
        <v>0</v>
      </c>
      <c r="N489" s="1">
        <v>2598.0808999999999</v>
      </c>
      <c r="O489" s="1">
        <v>2598.0808999999999</v>
      </c>
      <c r="P489" s="1">
        <v>-18229.616900000001</v>
      </c>
      <c r="Q489" s="1">
        <v>-18229.616900000001</v>
      </c>
      <c r="R489" t="s">
        <v>78</v>
      </c>
      <c r="S489" t="s">
        <v>52</v>
      </c>
      <c r="U489" t="s">
        <v>53</v>
      </c>
      <c r="W489" t="s">
        <v>74</v>
      </c>
      <c r="Z489" s="9" t="s">
        <v>566</v>
      </c>
      <c r="AA489" t="str">
        <f t="shared" si="28"/>
        <v>2020</v>
      </c>
      <c r="AB489" t="str">
        <f t="shared" si="29"/>
        <v>2020</v>
      </c>
      <c r="AC489" t="str">
        <f t="shared" si="30"/>
        <v>8</v>
      </c>
      <c r="AD489" t="str">
        <f>VLOOKUP(AC489,OA_Lookup!$A$1:$B$229,2,FALSE)</f>
        <v>Army Corps of Engineers (COE)</v>
      </c>
      <c r="AE489" t="str">
        <f t="shared" si="31"/>
        <v>8-Army Corps of Engineers (COE)</v>
      </c>
      <c r="AF489" t="str">
        <f>VLOOKUP(D489,Month_Name!$A$1:$B$13,2,FALSE)</f>
        <v>Sep</v>
      </c>
    </row>
    <row r="490" spans="1:32" x14ac:dyDescent="0.25">
      <c r="A490" t="s">
        <v>25</v>
      </c>
      <c r="C490" t="s">
        <v>94</v>
      </c>
      <c r="D490" s="2">
        <v>44104</v>
      </c>
      <c r="G490" t="s">
        <v>79</v>
      </c>
      <c r="H490" t="s">
        <v>26</v>
      </c>
      <c r="I490" t="s">
        <v>77</v>
      </c>
      <c r="J490" t="s">
        <v>51</v>
      </c>
      <c r="K490" s="11">
        <v>0</v>
      </c>
      <c r="L490" s="1">
        <v>0</v>
      </c>
      <c r="M490" s="1">
        <v>0</v>
      </c>
      <c r="N490" s="1">
        <v>28.349</v>
      </c>
      <c r="O490" s="1">
        <v>28.349</v>
      </c>
      <c r="P490" s="1">
        <v>4953.5770000000002</v>
      </c>
      <c r="Q490" s="1">
        <v>0</v>
      </c>
      <c r="R490" t="s">
        <v>78</v>
      </c>
      <c r="S490" t="s">
        <v>52</v>
      </c>
      <c r="U490" t="s">
        <v>30</v>
      </c>
      <c r="W490" t="s">
        <v>74</v>
      </c>
      <c r="Z490" s="9" t="s">
        <v>567</v>
      </c>
      <c r="AA490" t="str">
        <f t="shared" si="28"/>
        <v>2065</v>
      </c>
      <c r="AB490" t="str">
        <f t="shared" si="29"/>
        <v>2020</v>
      </c>
      <c r="AC490" t="str">
        <f t="shared" si="30"/>
        <v>8</v>
      </c>
      <c r="AD490" t="str">
        <f>VLOOKUP(AC490,OA_Lookup!$A$1:$B$229,2,FALSE)</f>
        <v>Army Corps of Engineers (COE)</v>
      </c>
      <c r="AE490" t="str">
        <f t="shared" si="31"/>
        <v>8-Army Corps of Engineers (COE)</v>
      </c>
      <c r="AF490" t="str">
        <f>VLOOKUP(D490,Month_Name!$A$1:$B$13,2,FALSE)</f>
        <v>Sep</v>
      </c>
    </row>
    <row r="491" spans="1:32" x14ac:dyDescent="0.25">
      <c r="A491" t="s">
        <v>25</v>
      </c>
      <c r="C491" t="s">
        <v>94</v>
      </c>
      <c r="D491" s="2">
        <v>44104</v>
      </c>
      <c r="G491" t="s">
        <v>79</v>
      </c>
      <c r="H491" t="s">
        <v>37</v>
      </c>
      <c r="I491" t="s">
        <v>56</v>
      </c>
      <c r="J491" t="s">
        <v>51</v>
      </c>
      <c r="K491" s="11">
        <v>0</v>
      </c>
      <c r="L491" s="1">
        <v>90983.555999999997</v>
      </c>
      <c r="M491" s="1">
        <v>90983.555999999997</v>
      </c>
      <c r="N491" s="1">
        <v>-126.69459999999999</v>
      </c>
      <c r="O491" s="1">
        <v>-126.69459999999999</v>
      </c>
      <c r="P491" s="1">
        <v>-126.69459999999999</v>
      </c>
      <c r="Q491" s="1">
        <v>-126.69459999999999</v>
      </c>
      <c r="R491" t="s">
        <v>57</v>
      </c>
      <c r="S491" t="s">
        <v>29</v>
      </c>
      <c r="U491" t="s">
        <v>30</v>
      </c>
      <c r="W491" t="s">
        <v>74</v>
      </c>
      <c r="Z491" s="9" t="s">
        <v>568</v>
      </c>
      <c r="AA491" t="str">
        <f t="shared" si="28"/>
        <v>2020</v>
      </c>
      <c r="AB491" t="str">
        <f t="shared" si="29"/>
        <v>2020</v>
      </c>
      <c r="AC491" t="str">
        <f t="shared" si="30"/>
        <v>8</v>
      </c>
      <c r="AD491" t="str">
        <f>VLOOKUP(AC491,OA_Lookup!$A$1:$B$229,2,FALSE)</f>
        <v>Army Corps of Engineers (COE)</v>
      </c>
      <c r="AE491" t="str">
        <f t="shared" si="31"/>
        <v>8-Army Corps of Engineers (COE)</v>
      </c>
      <c r="AF491" t="str">
        <f>VLOOKUP(D491,Month_Name!$A$1:$B$13,2,FALSE)</f>
        <v>Sep</v>
      </c>
    </row>
    <row r="492" spans="1:32" x14ac:dyDescent="0.25">
      <c r="A492" t="s">
        <v>25</v>
      </c>
      <c r="C492" t="s">
        <v>94</v>
      </c>
      <c r="D492" s="2">
        <v>44104</v>
      </c>
      <c r="G492" t="s">
        <v>79</v>
      </c>
      <c r="H492" t="s">
        <v>37</v>
      </c>
      <c r="I492" t="s">
        <v>56</v>
      </c>
      <c r="J492" t="s">
        <v>51</v>
      </c>
      <c r="K492" s="11">
        <v>0</v>
      </c>
      <c r="L492" s="1">
        <v>0</v>
      </c>
      <c r="M492" s="1">
        <v>0</v>
      </c>
      <c r="N492" s="1">
        <v>77603.552200000006</v>
      </c>
      <c r="O492" s="1">
        <v>77603.552200000006</v>
      </c>
      <c r="P492" s="1">
        <v>77603.552200000006</v>
      </c>
      <c r="Q492" s="1">
        <v>70768.101699999999</v>
      </c>
      <c r="R492" t="s">
        <v>57</v>
      </c>
      <c r="S492" t="s">
        <v>29</v>
      </c>
      <c r="U492" t="s">
        <v>54</v>
      </c>
      <c r="W492" t="s">
        <v>74</v>
      </c>
      <c r="Z492" s="9" t="s">
        <v>560</v>
      </c>
      <c r="AA492" t="str">
        <f t="shared" si="28"/>
        <v>2020</v>
      </c>
      <c r="AB492" t="str">
        <f t="shared" si="29"/>
        <v>2020</v>
      </c>
      <c r="AC492" t="str">
        <f t="shared" si="30"/>
        <v>8</v>
      </c>
      <c r="AD492" t="str">
        <f>VLOOKUP(AC492,OA_Lookup!$A$1:$B$229,2,FALSE)</f>
        <v>Army Corps of Engineers (COE)</v>
      </c>
      <c r="AE492" t="str">
        <f t="shared" si="31"/>
        <v>8-Army Corps of Engineers (COE)</v>
      </c>
      <c r="AF492" t="str">
        <f>VLOOKUP(D492,Month_Name!$A$1:$B$13,2,FALSE)</f>
        <v>Sep</v>
      </c>
    </row>
    <row r="493" spans="1:32" x14ac:dyDescent="0.25">
      <c r="A493" t="s">
        <v>25</v>
      </c>
      <c r="C493" t="s">
        <v>94</v>
      </c>
      <c r="D493" s="2">
        <v>44104</v>
      </c>
      <c r="G493" t="s">
        <v>79</v>
      </c>
      <c r="H493" t="s">
        <v>37</v>
      </c>
      <c r="I493" t="s">
        <v>44</v>
      </c>
      <c r="J493" t="s">
        <v>51</v>
      </c>
      <c r="K493" s="11">
        <v>0</v>
      </c>
      <c r="L493" s="1">
        <v>127376.97840000001</v>
      </c>
      <c r="M493" s="1">
        <v>127376.97840000001</v>
      </c>
      <c r="N493" s="1">
        <v>10254.0363</v>
      </c>
      <c r="O493" s="1">
        <v>10254.0363</v>
      </c>
      <c r="P493" s="1">
        <v>6309.1333999999997</v>
      </c>
      <c r="Q493" s="1">
        <v>6309.1333999999997</v>
      </c>
      <c r="R493" t="s">
        <v>45</v>
      </c>
      <c r="S493" t="s">
        <v>29</v>
      </c>
      <c r="U493" t="s">
        <v>30</v>
      </c>
      <c r="W493" t="s">
        <v>74</v>
      </c>
      <c r="Z493" s="9" t="s">
        <v>561</v>
      </c>
      <c r="AA493" t="str">
        <f t="shared" si="28"/>
        <v>2020</v>
      </c>
      <c r="AB493" t="str">
        <f t="shared" si="29"/>
        <v>2020</v>
      </c>
      <c r="AC493" t="str">
        <f t="shared" si="30"/>
        <v>8</v>
      </c>
      <c r="AD493" t="str">
        <f>VLOOKUP(AC493,OA_Lookup!$A$1:$B$229,2,FALSE)</f>
        <v>Army Corps of Engineers (COE)</v>
      </c>
      <c r="AE493" t="str">
        <f t="shared" si="31"/>
        <v>8-Army Corps of Engineers (COE)</v>
      </c>
      <c r="AF493" t="str">
        <f>VLOOKUP(D493,Month_Name!$A$1:$B$13,2,FALSE)</f>
        <v>Sep</v>
      </c>
    </row>
    <row r="494" spans="1:32" x14ac:dyDescent="0.25">
      <c r="A494" t="s">
        <v>25</v>
      </c>
      <c r="C494" t="s">
        <v>94</v>
      </c>
      <c r="D494" s="2">
        <v>44104</v>
      </c>
      <c r="G494" t="s">
        <v>79</v>
      </c>
      <c r="H494" t="s">
        <v>37</v>
      </c>
      <c r="I494" t="s">
        <v>44</v>
      </c>
      <c r="J494" t="s">
        <v>51</v>
      </c>
      <c r="K494" s="11">
        <v>0</v>
      </c>
      <c r="L494" s="1">
        <v>0</v>
      </c>
      <c r="M494" s="1">
        <v>0</v>
      </c>
      <c r="N494" s="1">
        <v>3069597.7836000002</v>
      </c>
      <c r="O494" s="1">
        <v>3069597.7836000002</v>
      </c>
      <c r="P494" s="1">
        <v>3002876.5092000002</v>
      </c>
      <c r="Q494" s="1">
        <v>2746994.69</v>
      </c>
      <c r="R494" t="s">
        <v>45</v>
      </c>
      <c r="S494" t="s">
        <v>29</v>
      </c>
      <c r="U494" t="s">
        <v>54</v>
      </c>
      <c r="W494" t="s">
        <v>74</v>
      </c>
      <c r="Z494" s="9" t="s">
        <v>562</v>
      </c>
      <c r="AA494" t="str">
        <f t="shared" si="28"/>
        <v>0725</v>
      </c>
      <c r="AB494" t="str">
        <f t="shared" si="29"/>
        <v>2020</v>
      </c>
      <c r="AC494" t="str">
        <f t="shared" si="30"/>
        <v>8</v>
      </c>
      <c r="AD494" t="str">
        <f>VLOOKUP(AC494,OA_Lookup!$A$1:$B$229,2,FALSE)</f>
        <v>Army Corps of Engineers (COE)</v>
      </c>
      <c r="AE494" t="str">
        <f t="shared" si="31"/>
        <v>8-Army Corps of Engineers (COE)</v>
      </c>
      <c r="AF494" t="str">
        <f>VLOOKUP(D494,Month_Name!$A$1:$B$13,2,FALSE)</f>
        <v>Sep</v>
      </c>
    </row>
    <row r="495" spans="1:32" x14ac:dyDescent="0.25">
      <c r="A495" t="s">
        <v>25</v>
      </c>
      <c r="C495" t="s">
        <v>94</v>
      </c>
      <c r="D495" s="2">
        <v>44104</v>
      </c>
      <c r="G495" t="s">
        <v>80</v>
      </c>
      <c r="H495" t="s">
        <v>26</v>
      </c>
      <c r="I495" t="s">
        <v>33</v>
      </c>
      <c r="J495" t="s">
        <v>51</v>
      </c>
      <c r="K495" s="11">
        <v>0</v>
      </c>
      <c r="L495" s="1">
        <v>0</v>
      </c>
      <c r="M495" s="1">
        <v>0</v>
      </c>
      <c r="N495" s="1">
        <v>297133.54369999998</v>
      </c>
      <c r="O495" s="1">
        <v>323670.4142</v>
      </c>
      <c r="P495" s="1">
        <v>541821.57270000002</v>
      </c>
      <c r="Q495" s="1">
        <v>597432.54180000001</v>
      </c>
      <c r="R495" t="s">
        <v>34</v>
      </c>
      <c r="S495" t="s">
        <v>29</v>
      </c>
      <c r="U495" t="s">
        <v>53</v>
      </c>
      <c r="W495" t="s">
        <v>74</v>
      </c>
      <c r="Z495" s="9" t="s">
        <v>555</v>
      </c>
      <c r="AA495" t="str">
        <f t="shared" si="28"/>
        <v>0500</v>
      </c>
      <c r="AB495" t="str">
        <f t="shared" si="29"/>
        <v>2017</v>
      </c>
      <c r="AC495" t="str">
        <f t="shared" si="30"/>
        <v>10</v>
      </c>
      <c r="AD495" t="str">
        <f>VLOOKUP(AC495,OA_Lookup!$A$1:$B$229,2,FALSE)</f>
        <v>DSWA</v>
      </c>
      <c r="AE495" t="str">
        <f t="shared" si="31"/>
        <v>10-DSWA</v>
      </c>
      <c r="AF495" t="str">
        <f>VLOOKUP(D495,Month_Name!$A$1:$B$13,2,FALSE)</f>
        <v>Sep</v>
      </c>
    </row>
    <row r="496" spans="1:32" x14ac:dyDescent="0.25">
      <c r="A496" t="s">
        <v>25</v>
      </c>
      <c r="C496" t="s">
        <v>94</v>
      </c>
      <c r="D496" s="2">
        <v>44104</v>
      </c>
      <c r="G496" t="s">
        <v>80</v>
      </c>
      <c r="H496" t="s">
        <v>26</v>
      </c>
      <c r="I496" t="s">
        <v>33</v>
      </c>
      <c r="J496" t="s">
        <v>51</v>
      </c>
      <c r="K496" s="11">
        <v>0</v>
      </c>
      <c r="L496" s="1">
        <v>0</v>
      </c>
      <c r="M496" s="1">
        <v>0</v>
      </c>
      <c r="N496" s="1">
        <v>2473342.5084000002</v>
      </c>
      <c r="O496" s="1">
        <v>3438410.7733999998</v>
      </c>
      <c r="P496" s="1">
        <v>2351263.0702999998</v>
      </c>
      <c r="Q496" s="1">
        <v>2586470.173</v>
      </c>
      <c r="R496" t="s">
        <v>34</v>
      </c>
      <c r="S496" t="s">
        <v>29</v>
      </c>
      <c r="U496" t="s">
        <v>30</v>
      </c>
      <c r="W496" t="s">
        <v>74</v>
      </c>
      <c r="Z496" s="9" t="s">
        <v>556</v>
      </c>
      <c r="AA496" t="str">
        <f t="shared" si="28"/>
        <v>0500</v>
      </c>
      <c r="AB496" t="str">
        <f t="shared" si="29"/>
        <v>2018</v>
      </c>
      <c r="AC496" t="str">
        <f t="shared" si="30"/>
        <v>10</v>
      </c>
      <c r="AD496" t="str">
        <f>VLOOKUP(AC496,OA_Lookup!$A$1:$B$229,2,FALSE)</f>
        <v>DSWA</v>
      </c>
      <c r="AE496" t="str">
        <f t="shared" si="31"/>
        <v>10-DSWA</v>
      </c>
      <c r="AF496" t="str">
        <f>VLOOKUP(D496,Month_Name!$A$1:$B$13,2,FALSE)</f>
        <v>Sep</v>
      </c>
    </row>
    <row r="497" spans="1:32" x14ac:dyDescent="0.25">
      <c r="A497" t="s">
        <v>25</v>
      </c>
      <c r="C497" t="s">
        <v>94</v>
      </c>
      <c r="D497" s="2">
        <v>44104</v>
      </c>
      <c r="G497" t="s">
        <v>80</v>
      </c>
      <c r="H497" t="s">
        <v>26</v>
      </c>
      <c r="I497" t="s">
        <v>33</v>
      </c>
      <c r="J497" t="s">
        <v>51</v>
      </c>
      <c r="K497" s="11">
        <v>0</v>
      </c>
      <c r="L497" s="1">
        <v>0</v>
      </c>
      <c r="M497" s="1">
        <v>0</v>
      </c>
      <c r="N497" s="1">
        <v>54754.245199999998</v>
      </c>
      <c r="O497" s="1">
        <v>54754.245199999998</v>
      </c>
      <c r="P497" s="1">
        <v>1823438.4079</v>
      </c>
      <c r="Q497" s="1">
        <v>1823438.4079</v>
      </c>
      <c r="R497" t="s">
        <v>34</v>
      </c>
      <c r="S497" t="s">
        <v>61</v>
      </c>
      <c r="U497" t="s">
        <v>53</v>
      </c>
      <c r="W497" t="s">
        <v>74</v>
      </c>
      <c r="Z497" s="9" t="s">
        <v>557</v>
      </c>
      <c r="AA497" t="str">
        <f t="shared" si="28"/>
        <v>2035</v>
      </c>
      <c r="AB497" t="str">
        <f t="shared" si="29"/>
        <v>2019</v>
      </c>
      <c r="AC497" t="str">
        <f t="shared" si="30"/>
        <v>10</v>
      </c>
      <c r="AD497" t="str">
        <f>VLOOKUP(AC497,OA_Lookup!$A$1:$B$229,2,FALSE)</f>
        <v>DSWA</v>
      </c>
      <c r="AE497" t="str">
        <f t="shared" si="31"/>
        <v>10-DSWA</v>
      </c>
      <c r="AF497" t="str">
        <f>VLOOKUP(D497,Month_Name!$A$1:$B$13,2,FALSE)</f>
        <v>Sep</v>
      </c>
    </row>
    <row r="498" spans="1:32" x14ac:dyDescent="0.25">
      <c r="A498" t="s">
        <v>25</v>
      </c>
      <c r="C498" t="s">
        <v>94</v>
      </c>
      <c r="D498" s="2">
        <v>44104</v>
      </c>
      <c r="G498" t="s">
        <v>80</v>
      </c>
      <c r="H498" t="s">
        <v>26</v>
      </c>
      <c r="I498" t="s">
        <v>33</v>
      </c>
      <c r="J498" t="s">
        <v>51</v>
      </c>
      <c r="K498" s="11">
        <v>0</v>
      </c>
      <c r="L498" s="1">
        <v>0</v>
      </c>
      <c r="M498" s="1">
        <v>0</v>
      </c>
      <c r="N498" s="1">
        <v>106419.93979999999</v>
      </c>
      <c r="O498" s="1">
        <v>121361.80530000001</v>
      </c>
      <c r="P498" s="1">
        <v>20471.3001</v>
      </c>
      <c r="Q498" s="1">
        <v>0</v>
      </c>
      <c r="R498" t="s">
        <v>34</v>
      </c>
      <c r="S498" t="s">
        <v>61</v>
      </c>
      <c r="U498" t="s">
        <v>30</v>
      </c>
      <c r="W498" t="s">
        <v>74</v>
      </c>
      <c r="Z498" s="9" t="s">
        <v>558</v>
      </c>
      <c r="AA498" t="str">
        <f t="shared" si="28"/>
        <v>2035</v>
      </c>
      <c r="AB498" t="str">
        <f t="shared" si="29"/>
        <v>2020</v>
      </c>
      <c r="AC498" t="str">
        <f t="shared" si="30"/>
        <v>10</v>
      </c>
      <c r="AD498" t="str">
        <f>VLOOKUP(AC498,OA_Lookup!$A$1:$B$229,2,FALSE)</f>
        <v>DSWA</v>
      </c>
      <c r="AE498" t="str">
        <f t="shared" si="31"/>
        <v>10-DSWA</v>
      </c>
      <c r="AF498" t="str">
        <f>VLOOKUP(D498,Month_Name!$A$1:$B$13,2,FALSE)</f>
        <v>Sep</v>
      </c>
    </row>
    <row r="499" spans="1:32" x14ac:dyDescent="0.25">
      <c r="A499" t="s">
        <v>25</v>
      </c>
      <c r="C499" t="s">
        <v>94</v>
      </c>
      <c r="D499" s="2">
        <v>44104</v>
      </c>
      <c r="G499" t="s">
        <v>80</v>
      </c>
      <c r="H499" t="s">
        <v>26</v>
      </c>
      <c r="I499" t="s">
        <v>33</v>
      </c>
      <c r="J499" t="s">
        <v>51</v>
      </c>
      <c r="K499" s="11">
        <v>0</v>
      </c>
      <c r="L499" s="1">
        <v>0</v>
      </c>
      <c r="M499" s="1">
        <v>0</v>
      </c>
      <c r="N499" s="1">
        <v>0</v>
      </c>
      <c r="O499" s="1">
        <v>0</v>
      </c>
      <c r="P499" s="1">
        <v>237125.8928</v>
      </c>
      <c r="Q499" s="1">
        <v>36962.069600000003</v>
      </c>
      <c r="R499" t="s">
        <v>34</v>
      </c>
      <c r="S499" t="s">
        <v>89</v>
      </c>
      <c r="U499" t="s">
        <v>30</v>
      </c>
      <c r="W499" t="s">
        <v>74</v>
      </c>
      <c r="Z499" s="9" t="s">
        <v>559</v>
      </c>
      <c r="AA499" t="str">
        <f t="shared" si="28"/>
        <v>2035</v>
      </c>
      <c r="AB499" t="str">
        <f t="shared" si="29"/>
        <v>2020</v>
      </c>
      <c r="AC499" t="str">
        <f t="shared" si="30"/>
        <v>10</v>
      </c>
      <c r="AD499" t="str">
        <f>VLOOKUP(AC499,OA_Lookup!$A$1:$B$229,2,FALSE)</f>
        <v>DSWA</v>
      </c>
      <c r="AE499" t="str">
        <f t="shared" si="31"/>
        <v>10-DSWA</v>
      </c>
      <c r="AF499" t="str">
        <f>VLOOKUP(D499,Month_Name!$A$1:$B$13,2,FALSE)</f>
        <v>Sep</v>
      </c>
    </row>
    <row r="500" spans="1:32" x14ac:dyDescent="0.25">
      <c r="A500" t="s">
        <v>25</v>
      </c>
      <c r="C500" t="s">
        <v>94</v>
      </c>
      <c r="D500" s="2">
        <v>44104</v>
      </c>
      <c r="G500" t="s">
        <v>80</v>
      </c>
      <c r="H500" t="s">
        <v>26</v>
      </c>
      <c r="I500" t="s">
        <v>33</v>
      </c>
      <c r="J500" t="s">
        <v>51</v>
      </c>
      <c r="K500" s="11">
        <v>0</v>
      </c>
      <c r="L500" s="1">
        <v>0</v>
      </c>
      <c r="M500" s="1">
        <v>0</v>
      </c>
      <c r="N500" s="1">
        <v>993153.75139999995</v>
      </c>
      <c r="O500" s="1">
        <v>994008.98930000002</v>
      </c>
      <c r="P500" s="1">
        <v>186559.45389999999</v>
      </c>
      <c r="Q500" s="1">
        <v>1284823.7401999999</v>
      </c>
      <c r="R500" t="s">
        <v>34</v>
      </c>
      <c r="S500" t="s">
        <v>52</v>
      </c>
      <c r="U500" t="s">
        <v>53</v>
      </c>
      <c r="W500" t="s">
        <v>74</v>
      </c>
      <c r="Z500" s="9" t="s">
        <v>563</v>
      </c>
      <c r="AA500" t="str">
        <f t="shared" si="28"/>
        <v>2020</v>
      </c>
      <c r="AB500" t="str">
        <f t="shared" si="29"/>
        <v>2020</v>
      </c>
      <c r="AC500" t="str">
        <f t="shared" si="30"/>
        <v>10</v>
      </c>
      <c r="AD500" t="str">
        <f>VLOOKUP(AC500,OA_Lookup!$A$1:$B$229,2,FALSE)</f>
        <v>DSWA</v>
      </c>
      <c r="AE500" t="str">
        <f t="shared" si="31"/>
        <v>10-DSWA</v>
      </c>
      <c r="AF500" t="str">
        <f>VLOOKUP(D500,Month_Name!$A$1:$B$13,2,FALSE)</f>
        <v>Sep</v>
      </c>
    </row>
    <row r="501" spans="1:32" x14ac:dyDescent="0.25">
      <c r="A501" t="s">
        <v>25</v>
      </c>
      <c r="C501" t="s">
        <v>94</v>
      </c>
      <c r="D501" s="2">
        <v>44104</v>
      </c>
      <c r="G501" t="s">
        <v>80</v>
      </c>
      <c r="H501" t="s">
        <v>26</v>
      </c>
      <c r="I501" t="s">
        <v>33</v>
      </c>
      <c r="J501" t="s">
        <v>51</v>
      </c>
      <c r="K501" s="11">
        <v>0</v>
      </c>
      <c r="L501" s="1">
        <v>9317956.3994999994</v>
      </c>
      <c r="M501" s="1">
        <v>9317956.3994999994</v>
      </c>
      <c r="N501" s="1">
        <v>12198099.0714</v>
      </c>
      <c r="O501" s="1">
        <v>12198099.0714</v>
      </c>
      <c r="P501" s="1">
        <v>14339472.373500001</v>
      </c>
      <c r="Q501" s="1">
        <v>14530196.3495</v>
      </c>
      <c r="R501" t="s">
        <v>34</v>
      </c>
      <c r="S501" t="s">
        <v>52</v>
      </c>
      <c r="U501" t="s">
        <v>30</v>
      </c>
      <c r="W501" t="s">
        <v>74</v>
      </c>
      <c r="Z501" s="9" t="s">
        <v>564</v>
      </c>
      <c r="AA501" t="str">
        <f t="shared" si="28"/>
        <v>0100</v>
      </c>
      <c r="AB501" t="str">
        <f t="shared" si="29"/>
        <v>2020</v>
      </c>
      <c r="AC501" t="str">
        <f t="shared" si="30"/>
        <v>10</v>
      </c>
      <c r="AD501" t="str">
        <f>VLOOKUP(AC501,OA_Lookup!$A$1:$B$229,2,FALSE)</f>
        <v>DSWA</v>
      </c>
      <c r="AE501" t="str">
        <f t="shared" si="31"/>
        <v>10-DSWA</v>
      </c>
      <c r="AF501" t="str">
        <f>VLOOKUP(D501,Month_Name!$A$1:$B$13,2,FALSE)</f>
        <v>Sep</v>
      </c>
    </row>
    <row r="502" spans="1:32" x14ac:dyDescent="0.25">
      <c r="A502" t="s">
        <v>25</v>
      </c>
      <c r="C502" t="s">
        <v>94</v>
      </c>
      <c r="D502" s="2">
        <v>44104</v>
      </c>
      <c r="G502" t="s">
        <v>80</v>
      </c>
      <c r="H502" t="s">
        <v>26</v>
      </c>
      <c r="I502" t="s">
        <v>33</v>
      </c>
      <c r="J502" t="s">
        <v>51</v>
      </c>
      <c r="K502" s="11">
        <v>0</v>
      </c>
      <c r="L502" s="1">
        <v>0</v>
      </c>
      <c r="M502" s="1">
        <v>0</v>
      </c>
      <c r="N502" s="1">
        <v>66171.642699999997</v>
      </c>
      <c r="O502" s="1">
        <v>66171.642699999997</v>
      </c>
      <c r="P502" s="1">
        <v>17493.8253</v>
      </c>
      <c r="Q502" s="1">
        <v>16616.630099999998</v>
      </c>
      <c r="R502" t="s">
        <v>34</v>
      </c>
      <c r="S502" t="s">
        <v>52</v>
      </c>
      <c r="U502" t="s">
        <v>54</v>
      </c>
      <c r="W502" t="s">
        <v>74</v>
      </c>
      <c r="Z502" s="9" t="s">
        <v>565</v>
      </c>
      <c r="AA502" t="str">
        <f t="shared" si="28"/>
        <v>0100</v>
      </c>
      <c r="AB502" t="str">
        <f t="shared" si="29"/>
        <v>2020</v>
      </c>
      <c r="AC502" t="str">
        <f t="shared" si="30"/>
        <v>10</v>
      </c>
      <c r="AD502" t="str">
        <f>VLOOKUP(AC502,OA_Lookup!$A$1:$B$229,2,FALSE)</f>
        <v>DSWA</v>
      </c>
      <c r="AE502" t="str">
        <f t="shared" si="31"/>
        <v>10-DSWA</v>
      </c>
      <c r="AF502" t="str">
        <f>VLOOKUP(D502,Month_Name!$A$1:$B$13,2,FALSE)</f>
        <v>Sep</v>
      </c>
    </row>
    <row r="503" spans="1:32" x14ac:dyDescent="0.25">
      <c r="A503" t="s">
        <v>25</v>
      </c>
      <c r="C503" t="s">
        <v>94</v>
      </c>
      <c r="D503" s="2">
        <v>44104</v>
      </c>
      <c r="G503" t="s">
        <v>80</v>
      </c>
      <c r="H503" t="s">
        <v>26</v>
      </c>
      <c r="I503" t="s">
        <v>77</v>
      </c>
      <c r="J503" t="s">
        <v>51</v>
      </c>
      <c r="K503" s="11">
        <v>0</v>
      </c>
      <c r="L503" s="1">
        <v>0</v>
      </c>
      <c r="M503" s="1">
        <v>0</v>
      </c>
      <c r="N503" s="1">
        <v>0</v>
      </c>
      <c r="O503" s="1">
        <v>0</v>
      </c>
      <c r="P503" s="1">
        <v>1087.1094000000001</v>
      </c>
      <c r="Q503" s="1">
        <v>1087.1094000000001</v>
      </c>
      <c r="R503" t="s">
        <v>78</v>
      </c>
      <c r="S503" t="s">
        <v>52</v>
      </c>
      <c r="U503" t="s">
        <v>53</v>
      </c>
      <c r="W503" t="s">
        <v>74</v>
      </c>
      <c r="Z503" s="9" t="s">
        <v>566</v>
      </c>
      <c r="AA503" t="str">
        <f t="shared" si="28"/>
        <v>2020</v>
      </c>
      <c r="AB503" t="str">
        <f t="shared" si="29"/>
        <v>2020</v>
      </c>
      <c r="AC503" t="str">
        <f t="shared" si="30"/>
        <v>10</v>
      </c>
      <c r="AD503" t="str">
        <f>VLOOKUP(AC503,OA_Lookup!$A$1:$B$229,2,FALSE)</f>
        <v>DSWA</v>
      </c>
      <c r="AE503" t="str">
        <f t="shared" si="31"/>
        <v>10-DSWA</v>
      </c>
      <c r="AF503" t="str">
        <f>VLOOKUP(D503,Month_Name!$A$1:$B$13,2,FALSE)</f>
        <v>Sep</v>
      </c>
    </row>
    <row r="504" spans="1:32" x14ac:dyDescent="0.25">
      <c r="A504" t="s">
        <v>25</v>
      </c>
      <c r="C504" t="s">
        <v>94</v>
      </c>
      <c r="D504" s="2">
        <v>44104</v>
      </c>
      <c r="G504" t="s">
        <v>80</v>
      </c>
      <c r="H504" t="s">
        <v>26</v>
      </c>
      <c r="I504" t="s">
        <v>77</v>
      </c>
      <c r="J504" t="s">
        <v>51</v>
      </c>
      <c r="K504" s="11">
        <v>0</v>
      </c>
      <c r="L504" s="1">
        <v>0</v>
      </c>
      <c r="M504" s="1">
        <v>0</v>
      </c>
      <c r="N504" s="1">
        <v>0</v>
      </c>
      <c r="O504" s="1">
        <v>0</v>
      </c>
      <c r="P504" s="1">
        <v>115675.0601</v>
      </c>
      <c r="Q504" s="1">
        <v>115675.0601</v>
      </c>
      <c r="R504" t="s">
        <v>78</v>
      </c>
      <c r="S504" t="s">
        <v>52</v>
      </c>
      <c r="U504" t="s">
        <v>30</v>
      </c>
      <c r="W504" t="s">
        <v>74</v>
      </c>
      <c r="Z504" s="9" t="s">
        <v>567</v>
      </c>
      <c r="AA504" t="str">
        <f t="shared" si="28"/>
        <v>2065</v>
      </c>
      <c r="AB504" t="str">
        <f t="shared" si="29"/>
        <v>2020</v>
      </c>
      <c r="AC504" t="str">
        <f t="shared" si="30"/>
        <v>10</v>
      </c>
      <c r="AD504" t="str">
        <f>VLOOKUP(AC504,OA_Lookup!$A$1:$B$229,2,FALSE)</f>
        <v>DSWA</v>
      </c>
      <c r="AE504" t="str">
        <f t="shared" si="31"/>
        <v>10-DSWA</v>
      </c>
      <c r="AF504" t="str">
        <f>VLOOKUP(D504,Month_Name!$A$1:$B$13,2,FALSE)</f>
        <v>Sep</v>
      </c>
    </row>
    <row r="505" spans="1:32" x14ac:dyDescent="0.25">
      <c r="A505" t="s">
        <v>25</v>
      </c>
      <c r="C505" t="s">
        <v>94</v>
      </c>
      <c r="D505" s="2">
        <v>44104</v>
      </c>
      <c r="G505" t="s">
        <v>80</v>
      </c>
      <c r="H505" t="s">
        <v>37</v>
      </c>
      <c r="I505" t="s">
        <v>44</v>
      </c>
      <c r="J505" t="s">
        <v>51</v>
      </c>
      <c r="K505" s="11">
        <v>0</v>
      </c>
      <c r="L505" s="1">
        <v>-769490.30110000004</v>
      </c>
      <c r="M505" s="1">
        <v>-769490.30110000004</v>
      </c>
      <c r="N505" s="1">
        <v>-43916.837500000001</v>
      </c>
      <c r="O505" s="1">
        <v>-43916.837500000001</v>
      </c>
      <c r="P505" s="1">
        <v>-43916.837500000001</v>
      </c>
      <c r="Q505" s="1">
        <v>-43916.837500000001</v>
      </c>
      <c r="R505" t="s">
        <v>45</v>
      </c>
      <c r="S505" t="s">
        <v>29</v>
      </c>
      <c r="U505" t="s">
        <v>30</v>
      </c>
      <c r="W505" t="s">
        <v>74</v>
      </c>
      <c r="Z505" s="9" t="s">
        <v>568</v>
      </c>
      <c r="AA505" t="str">
        <f t="shared" si="28"/>
        <v>2020</v>
      </c>
      <c r="AB505" t="str">
        <f t="shared" si="29"/>
        <v>2020</v>
      </c>
      <c r="AC505" t="str">
        <f t="shared" si="30"/>
        <v>10</v>
      </c>
      <c r="AD505" t="str">
        <f>VLOOKUP(AC505,OA_Lookup!$A$1:$B$229,2,FALSE)</f>
        <v>DSWA</v>
      </c>
      <c r="AE505" t="str">
        <f t="shared" si="31"/>
        <v>10-DSWA</v>
      </c>
      <c r="AF505" t="str">
        <f>VLOOKUP(D505,Month_Name!$A$1:$B$13,2,FALSE)</f>
        <v>Sep</v>
      </c>
    </row>
    <row r="506" spans="1:32" x14ac:dyDescent="0.25">
      <c r="A506" t="s">
        <v>25</v>
      </c>
      <c r="C506" t="s">
        <v>94</v>
      </c>
      <c r="D506" s="2">
        <v>44104</v>
      </c>
      <c r="G506" t="s">
        <v>80</v>
      </c>
      <c r="H506" t="s">
        <v>37</v>
      </c>
      <c r="I506" t="s">
        <v>44</v>
      </c>
      <c r="J506" t="s">
        <v>51</v>
      </c>
      <c r="K506" s="11">
        <v>0</v>
      </c>
      <c r="L506" s="1">
        <v>0</v>
      </c>
      <c r="M506" s="1">
        <v>0</v>
      </c>
      <c r="N506" s="1">
        <v>3583237.0482000001</v>
      </c>
      <c r="O506" s="1">
        <v>3583237.0482000001</v>
      </c>
      <c r="P506" s="1">
        <v>2483773.9854000001</v>
      </c>
      <c r="Q506" s="1">
        <v>2249889.2453000001</v>
      </c>
      <c r="R506" t="s">
        <v>45</v>
      </c>
      <c r="S506" t="s">
        <v>29</v>
      </c>
      <c r="U506" t="s">
        <v>54</v>
      </c>
      <c r="W506" t="s">
        <v>74</v>
      </c>
      <c r="Z506" s="9" t="s">
        <v>560</v>
      </c>
      <c r="AA506" t="str">
        <f t="shared" si="28"/>
        <v>2020</v>
      </c>
      <c r="AB506" t="str">
        <f t="shared" si="29"/>
        <v>2020</v>
      </c>
      <c r="AC506" t="str">
        <f t="shared" si="30"/>
        <v>10</v>
      </c>
      <c r="AD506" t="str">
        <f>VLOOKUP(AC506,OA_Lookup!$A$1:$B$229,2,FALSE)</f>
        <v>DSWA</v>
      </c>
      <c r="AE506" t="str">
        <f t="shared" si="31"/>
        <v>10-DSWA</v>
      </c>
      <c r="AF506" t="str">
        <f>VLOOKUP(D506,Month_Name!$A$1:$B$13,2,FALSE)</f>
        <v>Sep</v>
      </c>
    </row>
    <row r="507" spans="1:32" x14ac:dyDescent="0.25">
      <c r="A507" t="s">
        <v>25</v>
      </c>
      <c r="C507" t="s">
        <v>94</v>
      </c>
      <c r="D507" s="2">
        <v>44104</v>
      </c>
      <c r="G507" t="s">
        <v>81</v>
      </c>
      <c r="H507" t="s">
        <v>58</v>
      </c>
      <c r="I507" t="s">
        <v>59</v>
      </c>
      <c r="J507" t="s">
        <v>51</v>
      </c>
      <c r="K507" s="11">
        <v>0</v>
      </c>
      <c r="L507" s="1">
        <v>0</v>
      </c>
      <c r="M507" s="1">
        <v>-834652.8149</v>
      </c>
      <c r="N507" s="1">
        <v>0</v>
      </c>
      <c r="O507" s="1">
        <v>0</v>
      </c>
      <c r="P507" s="1">
        <v>0</v>
      </c>
      <c r="Q507" s="1">
        <v>0</v>
      </c>
      <c r="R507" t="s">
        <v>60</v>
      </c>
      <c r="S507" t="s">
        <v>29</v>
      </c>
      <c r="U507" t="s">
        <v>30</v>
      </c>
      <c r="W507" t="s">
        <v>74</v>
      </c>
      <c r="Z507" s="9" t="s">
        <v>561</v>
      </c>
      <c r="AA507" t="str">
        <f t="shared" si="28"/>
        <v>2020</v>
      </c>
      <c r="AB507" t="str">
        <f t="shared" si="29"/>
        <v>2020</v>
      </c>
      <c r="AC507" t="str">
        <f t="shared" si="30"/>
        <v>31</v>
      </c>
      <c r="AD507" t="str">
        <f>VLOOKUP(AC507,OA_Lookup!$A$1:$B$229,2,FALSE)</f>
        <v>Air Force Center for Environmental Excellence (FY05 and prior)</v>
      </c>
      <c r="AE507" t="str">
        <f t="shared" si="31"/>
        <v>31-Air Force Center for Environmental Excellence (FY05 and prior)</v>
      </c>
      <c r="AF507" t="str">
        <f>VLOOKUP(D507,Month_Name!$A$1:$B$13,2,FALSE)</f>
        <v>Sep</v>
      </c>
    </row>
    <row r="508" spans="1:32" x14ac:dyDescent="0.25">
      <c r="A508" t="s">
        <v>25</v>
      </c>
      <c r="C508" t="s">
        <v>94</v>
      </c>
      <c r="D508" s="2">
        <v>44104</v>
      </c>
      <c r="G508" t="s">
        <v>81</v>
      </c>
      <c r="H508" t="s">
        <v>26</v>
      </c>
      <c r="I508" t="s">
        <v>72</v>
      </c>
      <c r="J508" t="s">
        <v>51</v>
      </c>
      <c r="K508" s="11">
        <v>0</v>
      </c>
      <c r="L508" s="1">
        <v>0</v>
      </c>
      <c r="M508" s="1">
        <v>0</v>
      </c>
      <c r="N508" s="1">
        <v>520915.26500000001</v>
      </c>
      <c r="O508" s="1">
        <v>705275.44169999997</v>
      </c>
      <c r="P508" s="1">
        <v>276282.1825</v>
      </c>
      <c r="Q508" s="1">
        <v>172476.78409999999</v>
      </c>
      <c r="R508" t="s">
        <v>73</v>
      </c>
      <c r="S508" t="s">
        <v>29</v>
      </c>
      <c r="U508" t="s">
        <v>53</v>
      </c>
      <c r="W508" t="s">
        <v>74</v>
      </c>
      <c r="Z508" s="9" t="s">
        <v>562</v>
      </c>
      <c r="AA508" t="str">
        <f t="shared" si="28"/>
        <v>0725</v>
      </c>
      <c r="AB508" t="str">
        <f t="shared" si="29"/>
        <v>2020</v>
      </c>
      <c r="AC508" t="str">
        <f t="shared" si="30"/>
        <v>31</v>
      </c>
      <c r="AD508" t="str">
        <f>VLOOKUP(AC508,OA_Lookup!$A$1:$B$229,2,FALSE)</f>
        <v>Air Force Center for Environmental Excellence (FY05 and prior)</v>
      </c>
      <c r="AE508" t="str">
        <f t="shared" si="31"/>
        <v>31-Air Force Center for Environmental Excellence (FY05 and prior)</v>
      </c>
      <c r="AF508" t="str">
        <f>VLOOKUP(D508,Month_Name!$A$1:$B$13,2,FALSE)</f>
        <v>Sep</v>
      </c>
    </row>
    <row r="509" spans="1:32" x14ac:dyDescent="0.25">
      <c r="A509" t="s">
        <v>25</v>
      </c>
      <c r="C509" t="s">
        <v>94</v>
      </c>
      <c r="D509" s="2">
        <v>44104</v>
      </c>
      <c r="G509" t="s">
        <v>81</v>
      </c>
      <c r="H509" t="s">
        <v>26</v>
      </c>
      <c r="I509" t="s">
        <v>72</v>
      </c>
      <c r="J509" t="s">
        <v>51</v>
      </c>
      <c r="K509" s="11">
        <v>0</v>
      </c>
      <c r="L509" s="1">
        <v>0</v>
      </c>
      <c r="M509" s="1">
        <v>0</v>
      </c>
      <c r="N509" s="1">
        <v>2903003.2836000002</v>
      </c>
      <c r="O509" s="1">
        <v>2903003.2836000002</v>
      </c>
      <c r="P509" s="1">
        <v>4286970.5005999999</v>
      </c>
      <c r="Q509" s="1">
        <v>4299898.1342000002</v>
      </c>
      <c r="R509" t="s">
        <v>73</v>
      </c>
      <c r="S509" t="s">
        <v>29</v>
      </c>
      <c r="U509" t="s">
        <v>30</v>
      </c>
      <c r="W509" t="s">
        <v>74</v>
      </c>
      <c r="Z509" s="9" t="s">
        <v>555</v>
      </c>
      <c r="AA509" t="str">
        <f t="shared" si="28"/>
        <v>0500</v>
      </c>
      <c r="AB509" t="str">
        <f t="shared" si="29"/>
        <v>2017</v>
      </c>
      <c r="AC509" t="str">
        <f t="shared" si="30"/>
        <v>31</v>
      </c>
      <c r="AD509" t="str">
        <f>VLOOKUP(AC509,OA_Lookup!$A$1:$B$229,2,FALSE)</f>
        <v>Air Force Center for Environmental Excellence (FY05 and prior)</v>
      </c>
      <c r="AE509" t="str">
        <f t="shared" si="31"/>
        <v>31-Air Force Center for Environmental Excellence (FY05 and prior)</v>
      </c>
      <c r="AF509" t="str">
        <f>VLOOKUP(D509,Month_Name!$A$1:$B$13,2,FALSE)</f>
        <v>Sep</v>
      </c>
    </row>
    <row r="510" spans="1:32" x14ac:dyDescent="0.25">
      <c r="A510" t="s">
        <v>25</v>
      </c>
      <c r="C510" t="s">
        <v>94</v>
      </c>
      <c r="D510" s="2">
        <v>44104</v>
      </c>
      <c r="G510" t="s">
        <v>81</v>
      </c>
      <c r="H510" t="s">
        <v>26</v>
      </c>
      <c r="I510" t="s">
        <v>68</v>
      </c>
      <c r="J510" t="s">
        <v>51</v>
      </c>
      <c r="K510" s="11">
        <v>0</v>
      </c>
      <c r="L510" s="1">
        <v>0</v>
      </c>
      <c r="M510" s="1">
        <v>0</v>
      </c>
      <c r="N510" s="1">
        <v>0</v>
      </c>
      <c r="O510" s="1">
        <v>0</v>
      </c>
      <c r="P510" s="1">
        <v>39920.4758</v>
      </c>
      <c r="Q510" s="1">
        <v>79940.5861</v>
      </c>
      <c r="R510" t="s">
        <v>69</v>
      </c>
      <c r="S510" t="s">
        <v>29</v>
      </c>
      <c r="U510" t="s">
        <v>53</v>
      </c>
      <c r="W510" t="s">
        <v>74</v>
      </c>
      <c r="Z510" s="9" t="s">
        <v>556</v>
      </c>
      <c r="AA510" t="str">
        <f t="shared" si="28"/>
        <v>0500</v>
      </c>
      <c r="AB510" t="str">
        <f t="shared" si="29"/>
        <v>2018</v>
      </c>
      <c r="AC510" t="str">
        <f t="shared" si="30"/>
        <v>31</v>
      </c>
      <c r="AD510" t="str">
        <f>VLOOKUP(AC510,OA_Lookup!$A$1:$B$229,2,FALSE)</f>
        <v>Air Force Center for Environmental Excellence (FY05 and prior)</v>
      </c>
      <c r="AE510" t="str">
        <f t="shared" si="31"/>
        <v>31-Air Force Center for Environmental Excellence (FY05 and prior)</v>
      </c>
      <c r="AF510" t="str">
        <f>VLOOKUP(D510,Month_Name!$A$1:$B$13,2,FALSE)</f>
        <v>Sep</v>
      </c>
    </row>
    <row r="511" spans="1:32" x14ac:dyDescent="0.25">
      <c r="A511" t="s">
        <v>25</v>
      </c>
      <c r="C511" t="s">
        <v>94</v>
      </c>
      <c r="D511" s="2">
        <v>44104</v>
      </c>
      <c r="G511" t="s">
        <v>81</v>
      </c>
      <c r="H511" t="s">
        <v>26</v>
      </c>
      <c r="I511" t="s">
        <v>68</v>
      </c>
      <c r="J511" t="s">
        <v>51</v>
      </c>
      <c r="K511" s="11">
        <v>0</v>
      </c>
      <c r="L511" s="1">
        <v>366967.00919999997</v>
      </c>
      <c r="M511" s="1">
        <v>367603.89409999998</v>
      </c>
      <c r="N511" s="1">
        <v>367603.89409999998</v>
      </c>
      <c r="O511" s="1">
        <v>367603.89409999998</v>
      </c>
      <c r="P511" s="1">
        <v>363506.46480000002</v>
      </c>
      <c r="Q511" s="1">
        <v>363506.46480000002</v>
      </c>
      <c r="R511" t="s">
        <v>69</v>
      </c>
      <c r="S511" t="s">
        <v>29</v>
      </c>
      <c r="U511" t="s">
        <v>30</v>
      </c>
      <c r="W511" t="s">
        <v>74</v>
      </c>
      <c r="Z511" s="9" t="s">
        <v>557</v>
      </c>
      <c r="AA511" t="str">
        <f t="shared" si="28"/>
        <v>2035</v>
      </c>
      <c r="AB511" t="str">
        <f t="shared" si="29"/>
        <v>2019</v>
      </c>
      <c r="AC511" t="str">
        <f t="shared" si="30"/>
        <v>31</v>
      </c>
      <c r="AD511" t="str">
        <f>VLOOKUP(AC511,OA_Lookup!$A$1:$B$229,2,FALSE)</f>
        <v>Air Force Center for Environmental Excellence (FY05 and prior)</v>
      </c>
      <c r="AE511" t="str">
        <f t="shared" si="31"/>
        <v>31-Air Force Center for Environmental Excellence (FY05 and prior)</v>
      </c>
      <c r="AF511" t="str">
        <f>VLOOKUP(D511,Month_Name!$A$1:$B$13,2,FALSE)</f>
        <v>Sep</v>
      </c>
    </row>
    <row r="512" spans="1:32" x14ac:dyDescent="0.25">
      <c r="A512" t="s">
        <v>25</v>
      </c>
      <c r="C512" t="s">
        <v>94</v>
      </c>
      <c r="D512" s="2">
        <v>44104</v>
      </c>
      <c r="G512" t="s">
        <v>81</v>
      </c>
      <c r="H512" t="s">
        <v>26</v>
      </c>
      <c r="I512" t="s">
        <v>77</v>
      </c>
      <c r="J512" t="s">
        <v>51</v>
      </c>
      <c r="K512" s="11">
        <v>0</v>
      </c>
      <c r="L512" s="1">
        <v>0</v>
      </c>
      <c r="M512" s="1">
        <v>0</v>
      </c>
      <c r="N512" s="1">
        <v>0</v>
      </c>
      <c r="O512" s="1">
        <v>0</v>
      </c>
      <c r="P512" s="1">
        <v>1837116.7619</v>
      </c>
      <c r="Q512" s="1">
        <v>1837116.7619</v>
      </c>
      <c r="R512" t="s">
        <v>78</v>
      </c>
      <c r="S512" t="s">
        <v>52</v>
      </c>
      <c r="U512" t="s">
        <v>53</v>
      </c>
      <c r="W512" t="s">
        <v>74</v>
      </c>
      <c r="Z512" s="9" t="s">
        <v>558</v>
      </c>
      <c r="AA512" t="str">
        <f t="shared" si="28"/>
        <v>2035</v>
      </c>
      <c r="AB512" t="str">
        <f t="shared" si="29"/>
        <v>2020</v>
      </c>
      <c r="AC512" t="str">
        <f t="shared" si="30"/>
        <v>31</v>
      </c>
      <c r="AD512" t="str">
        <f>VLOOKUP(AC512,OA_Lookup!$A$1:$B$229,2,FALSE)</f>
        <v>Air Force Center for Environmental Excellence (FY05 and prior)</v>
      </c>
      <c r="AE512" t="str">
        <f t="shared" si="31"/>
        <v>31-Air Force Center for Environmental Excellence (FY05 and prior)</v>
      </c>
      <c r="AF512" t="str">
        <f>VLOOKUP(D512,Month_Name!$A$1:$B$13,2,FALSE)</f>
        <v>Sep</v>
      </c>
    </row>
    <row r="513" spans="1:32" x14ac:dyDescent="0.25">
      <c r="A513" t="s">
        <v>25</v>
      </c>
      <c r="C513" t="s">
        <v>94</v>
      </c>
      <c r="D513" s="2">
        <v>44104</v>
      </c>
      <c r="G513" t="s">
        <v>81</v>
      </c>
      <c r="H513" t="s">
        <v>26</v>
      </c>
      <c r="I513" t="s">
        <v>77</v>
      </c>
      <c r="J513" t="s">
        <v>51</v>
      </c>
      <c r="K513" s="11">
        <v>0</v>
      </c>
      <c r="L513" s="1">
        <v>0</v>
      </c>
      <c r="M513" s="1">
        <v>0</v>
      </c>
      <c r="N513" s="1">
        <v>4.5499999999999999E-2</v>
      </c>
      <c r="O513" s="1">
        <v>1242905.6143</v>
      </c>
      <c r="P513" s="1">
        <v>10926.5185</v>
      </c>
      <c r="Q513" s="1">
        <v>10926.5185</v>
      </c>
      <c r="R513" t="s">
        <v>78</v>
      </c>
      <c r="S513" t="s">
        <v>52</v>
      </c>
      <c r="U513" t="s">
        <v>30</v>
      </c>
      <c r="W513" t="s">
        <v>74</v>
      </c>
      <c r="Z513" s="9" t="s">
        <v>559</v>
      </c>
      <c r="AA513" t="str">
        <f t="shared" si="28"/>
        <v>2035</v>
      </c>
      <c r="AB513" t="str">
        <f t="shared" si="29"/>
        <v>2020</v>
      </c>
      <c r="AC513" t="str">
        <f t="shared" si="30"/>
        <v>31</v>
      </c>
      <c r="AD513" t="str">
        <f>VLOOKUP(AC513,OA_Lookup!$A$1:$B$229,2,FALSE)</f>
        <v>Air Force Center for Environmental Excellence (FY05 and prior)</v>
      </c>
      <c r="AE513" t="str">
        <f t="shared" si="31"/>
        <v>31-Air Force Center for Environmental Excellence (FY05 and prior)</v>
      </c>
      <c r="AF513" t="str">
        <f>VLOOKUP(D513,Month_Name!$A$1:$B$13,2,FALSE)</f>
        <v>Sep</v>
      </c>
    </row>
    <row r="514" spans="1:32" x14ac:dyDescent="0.25">
      <c r="A514" t="s">
        <v>25</v>
      </c>
      <c r="C514" t="s">
        <v>94</v>
      </c>
      <c r="D514" s="2">
        <v>44104</v>
      </c>
      <c r="G514" t="s">
        <v>81</v>
      </c>
      <c r="H514" t="s">
        <v>37</v>
      </c>
      <c r="I514" t="s">
        <v>40</v>
      </c>
      <c r="J514" t="s">
        <v>51</v>
      </c>
      <c r="K514" s="11">
        <v>0</v>
      </c>
      <c r="L514" s="1">
        <v>0</v>
      </c>
      <c r="M514" s="1">
        <v>0</v>
      </c>
      <c r="N514" s="1">
        <v>1636.8092999999999</v>
      </c>
      <c r="O514" s="1">
        <v>1636.8092999999999</v>
      </c>
      <c r="P514" s="1">
        <v>1636.8092999999999</v>
      </c>
      <c r="Q514" s="1">
        <v>1636.8092999999999</v>
      </c>
      <c r="R514" t="s">
        <v>41</v>
      </c>
      <c r="S514" t="s">
        <v>29</v>
      </c>
      <c r="U514" t="s">
        <v>30</v>
      </c>
      <c r="W514" t="s">
        <v>74</v>
      </c>
      <c r="Z514" s="9" t="s">
        <v>563</v>
      </c>
      <c r="AA514" t="str">
        <f t="shared" si="28"/>
        <v>2020</v>
      </c>
      <c r="AB514" t="str">
        <f t="shared" si="29"/>
        <v>2020</v>
      </c>
      <c r="AC514" t="str">
        <f t="shared" si="30"/>
        <v>31</v>
      </c>
      <c r="AD514" t="str">
        <f>VLOOKUP(AC514,OA_Lookup!$A$1:$B$229,2,FALSE)</f>
        <v>Air Force Center for Environmental Excellence (FY05 and prior)</v>
      </c>
      <c r="AE514" t="str">
        <f t="shared" si="31"/>
        <v>31-Air Force Center for Environmental Excellence (FY05 and prior)</v>
      </c>
      <c r="AF514" t="str">
        <f>VLOOKUP(D514,Month_Name!$A$1:$B$13,2,FALSE)</f>
        <v>Sep</v>
      </c>
    </row>
    <row r="515" spans="1:32" x14ac:dyDescent="0.25">
      <c r="A515" t="s">
        <v>25</v>
      </c>
      <c r="C515" t="s">
        <v>94</v>
      </c>
      <c r="D515" s="2">
        <v>44104</v>
      </c>
      <c r="G515" t="s">
        <v>81</v>
      </c>
      <c r="H515" t="s">
        <v>37</v>
      </c>
      <c r="I515" t="s">
        <v>40</v>
      </c>
      <c r="J515" t="s">
        <v>51</v>
      </c>
      <c r="K515" s="11">
        <v>0</v>
      </c>
      <c r="L515" s="1">
        <v>0</v>
      </c>
      <c r="M515" s="1">
        <v>0</v>
      </c>
      <c r="N515" s="1">
        <v>-26876.572800000002</v>
      </c>
      <c r="O515" s="1">
        <v>-26876.572800000002</v>
      </c>
      <c r="P515" s="1">
        <v>-26876.572800000002</v>
      </c>
      <c r="Q515" s="1">
        <v>-21079.661599999999</v>
      </c>
      <c r="R515" t="s">
        <v>41</v>
      </c>
      <c r="S515" t="s">
        <v>29</v>
      </c>
      <c r="U515" t="s">
        <v>54</v>
      </c>
      <c r="W515" t="s">
        <v>74</v>
      </c>
      <c r="Z515" s="9" t="s">
        <v>564</v>
      </c>
      <c r="AA515" t="str">
        <f t="shared" ref="AA515:AA568" si="32">LEFT(Z515,4)</f>
        <v>0100</v>
      </c>
      <c r="AB515" t="str">
        <f t="shared" ref="AB515:AB568" si="33">"20"&amp;RIGHT(Z515,2)</f>
        <v>2020</v>
      </c>
      <c r="AC515" t="str">
        <f t="shared" ref="AC515:AC568" si="34">MID(G515,4,2)</f>
        <v>31</v>
      </c>
      <c r="AD515" t="str">
        <f>VLOOKUP(AC515,OA_Lookup!$A$1:$B$229,2,FALSE)</f>
        <v>Air Force Center for Environmental Excellence (FY05 and prior)</v>
      </c>
      <c r="AE515" t="str">
        <f t="shared" ref="AE515:AE568" si="35">AC515&amp;"-"&amp;AD515</f>
        <v>31-Air Force Center for Environmental Excellence (FY05 and prior)</v>
      </c>
      <c r="AF515" t="str">
        <f>VLOOKUP(D515,Month_Name!$A$1:$B$13,2,FALSE)</f>
        <v>Sep</v>
      </c>
    </row>
    <row r="516" spans="1:32" x14ac:dyDescent="0.25">
      <c r="A516" t="s">
        <v>25</v>
      </c>
      <c r="C516" t="s">
        <v>94</v>
      </c>
      <c r="D516" s="2">
        <v>44104</v>
      </c>
      <c r="G516" t="s">
        <v>81</v>
      </c>
      <c r="H516" t="s">
        <v>37</v>
      </c>
      <c r="I516" t="s">
        <v>42</v>
      </c>
      <c r="J516" t="s">
        <v>51</v>
      </c>
      <c r="K516" s="11">
        <v>0</v>
      </c>
      <c r="L516" s="1">
        <v>0</v>
      </c>
      <c r="M516" s="1">
        <v>0</v>
      </c>
      <c r="N516" s="1">
        <v>0</v>
      </c>
      <c r="O516" s="1">
        <v>0</v>
      </c>
      <c r="P516" s="1">
        <v>49941.101300000002</v>
      </c>
      <c r="Q516" s="1">
        <v>49941.101300000002</v>
      </c>
      <c r="R516" t="s">
        <v>43</v>
      </c>
      <c r="S516" t="s">
        <v>29</v>
      </c>
      <c r="U516" t="s">
        <v>53</v>
      </c>
      <c r="W516" t="s">
        <v>74</v>
      </c>
      <c r="Z516" s="9" t="s">
        <v>565</v>
      </c>
      <c r="AA516" t="str">
        <f t="shared" si="32"/>
        <v>0100</v>
      </c>
      <c r="AB516" t="str">
        <f t="shared" si="33"/>
        <v>2020</v>
      </c>
      <c r="AC516" t="str">
        <f t="shared" si="34"/>
        <v>31</v>
      </c>
      <c r="AD516" t="str">
        <f>VLOOKUP(AC516,OA_Lookup!$A$1:$B$229,2,FALSE)</f>
        <v>Air Force Center for Environmental Excellence (FY05 and prior)</v>
      </c>
      <c r="AE516" t="str">
        <f t="shared" si="35"/>
        <v>31-Air Force Center for Environmental Excellence (FY05 and prior)</v>
      </c>
      <c r="AF516" t="str">
        <f>VLOOKUP(D516,Month_Name!$A$1:$B$13,2,FALSE)</f>
        <v>Sep</v>
      </c>
    </row>
    <row r="517" spans="1:32" x14ac:dyDescent="0.25">
      <c r="A517" t="s">
        <v>25</v>
      </c>
      <c r="C517" t="s">
        <v>94</v>
      </c>
      <c r="D517" s="2">
        <v>44104</v>
      </c>
      <c r="G517" t="s">
        <v>81</v>
      </c>
      <c r="H517" t="s">
        <v>37</v>
      </c>
      <c r="I517" t="s">
        <v>44</v>
      </c>
      <c r="J517" t="s">
        <v>51</v>
      </c>
      <c r="K517" s="11">
        <v>0</v>
      </c>
      <c r="L517" s="1">
        <v>-834015.93</v>
      </c>
      <c r="M517" s="1">
        <v>0</v>
      </c>
      <c r="N517" s="1">
        <v>-139472.1428</v>
      </c>
      <c r="O517" s="1">
        <v>-139472.1428</v>
      </c>
      <c r="P517" s="1">
        <v>-139232.68160000001</v>
      </c>
      <c r="Q517" s="1">
        <v>-139429.66099999999</v>
      </c>
      <c r="R517" t="s">
        <v>45</v>
      </c>
      <c r="S517" t="s">
        <v>29</v>
      </c>
      <c r="U517" t="s">
        <v>30</v>
      </c>
      <c r="W517" t="s">
        <v>74</v>
      </c>
      <c r="Z517" s="9" t="s">
        <v>566</v>
      </c>
      <c r="AA517" t="str">
        <f t="shared" si="32"/>
        <v>2020</v>
      </c>
      <c r="AB517" t="str">
        <f t="shared" si="33"/>
        <v>2020</v>
      </c>
      <c r="AC517" t="str">
        <f t="shared" si="34"/>
        <v>31</v>
      </c>
      <c r="AD517" t="str">
        <f>VLOOKUP(AC517,OA_Lookup!$A$1:$B$229,2,FALSE)</f>
        <v>Air Force Center for Environmental Excellence (FY05 and prior)</v>
      </c>
      <c r="AE517" t="str">
        <f t="shared" si="35"/>
        <v>31-Air Force Center for Environmental Excellence (FY05 and prior)</v>
      </c>
      <c r="AF517" t="str">
        <f>VLOOKUP(D517,Month_Name!$A$1:$B$13,2,FALSE)</f>
        <v>Sep</v>
      </c>
    </row>
    <row r="518" spans="1:32" x14ac:dyDescent="0.25">
      <c r="A518" t="s">
        <v>25</v>
      </c>
      <c r="C518" t="s">
        <v>94</v>
      </c>
      <c r="D518" s="2">
        <v>44104</v>
      </c>
      <c r="G518" t="s">
        <v>81</v>
      </c>
      <c r="H518" t="s">
        <v>37</v>
      </c>
      <c r="I518" t="s">
        <v>44</v>
      </c>
      <c r="J518" t="s">
        <v>51</v>
      </c>
      <c r="K518" s="11">
        <v>0</v>
      </c>
      <c r="L518" s="1">
        <v>0</v>
      </c>
      <c r="M518" s="1">
        <v>0</v>
      </c>
      <c r="N518" s="1">
        <v>3390122.6082000001</v>
      </c>
      <c r="O518" s="1">
        <v>3390122.6082000001</v>
      </c>
      <c r="P518" s="1">
        <v>3390122.6082000001</v>
      </c>
      <c r="Q518" s="1">
        <v>3068511.5839999998</v>
      </c>
      <c r="R518" t="s">
        <v>45</v>
      </c>
      <c r="S518" t="s">
        <v>29</v>
      </c>
      <c r="U518" t="s">
        <v>54</v>
      </c>
      <c r="W518" t="s">
        <v>74</v>
      </c>
      <c r="Z518" s="9" t="s">
        <v>567</v>
      </c>
      <c r="AA518" t="str">
        <f t="shared" si="32"/>
        <v>2065</v>
      </c>
      <c r="AB518" t="str">
        <f t="shared" si="33"/>
        <v>2020</v>
      </c>
      <c r="AC518" t="str">
        <f t="shared" si="34"/>
        <v>31</v>
      </c>
      <c r="AD518" t="str">
        <f>VLOOKUP(AC518,OA_Lookup!$A$1:$B$229,2,FALSE)</f>
        <v>Air Force Center for Environmental Excellence (FY05 and prior)</v>
      </c>
      <c r="AE518" t="str">
        <f t="shared" si="35"/>
        <v>31-Air Force Center for Environmental Excellence (FY05 and prior)</v>
      </c>
      <c r="AF518" t="str">
        <f>VLOOKUP(D518,Month_Name!$A$1:$B$13,2,FALSE)</f>
        <v>Sep</v>
      </c>
    </row>
    <row r="519" spans="1:32" x14ac:dyDescent="0.25">
      <c r="A519" t="s">
        <v>25</v>
      </c>
      <c r="C519" t="s">
        <v>94</v>
      </c>
      <c r="D519" s="2">
        <v>44104</v>
      </c>
      <c r="G519" t="s">
        <v>81</v>
      </c>
      <c r="H519" t="s">
        <v>37</v>
      </c>
      <c r="I519" t="s">
        <v>46</v>
      </c>
      <c r="J519" t="s">
        <v>51</v>
      </c>
      <c r="K519" s="11">
        <v>0</v>
      </c>
      <c r="L519" s="1">
        <v>0</v>
      </c>
      <c r="M519" s="1">
        <v>0</v>
      </c>
      <c r="N519" s="1">
        <v>6613.4126999999999</v>
      </c>
      <c r="O519" s="1">
        <v>6613.4126999999999</v>
      </c>
      <c r="P519" s="1">
        <v>6613.4126999999999</v>
      </c>
      <c r="Q519" s="1">
        <v>6613.4126999999999</v>
      </c>
      <c r="R519" t="s">
        <v>47</v>
      </c>
      <c r="S519" t="s">
        <v>29</v>
      </c>
      <c r="U519" t="s">
        <v>30</v>
      </c>
      <c r="W519" t="s">
        <v>74</v>
      </c>
      <c r="Z519" s="9" t="s">
        <v>568</v>
      </c>
      <c r="AA519" t="str">
        <f t="shared" si="32"/>
        <v>2020</v>
      </c>
      <c r="AB519" t="str">
        <f t="shared" si="33"/>
        <v>2020</v>
      </c>
      <c r="AC519" t="str">
        <f t="shared" si="34"/>
        <v>31</v>
      </c>
      <c r="AD519" t="str">
        <f>VLOOKUP(AC519,OA_Lookup!$A$1:$B$229,2,FALSE)</f>
        <v>Air Force Center for Environmental Excellence (FY05 and prior)</v>
      </c>
      <c r="AE519" t="str">
        <f t="shared" si="35"/>
        <v>31-Air Force Center for Environmental Excellence (FY05 and prior)</v>
      </c>
      <c r="AF519" t="str">
        <f>VLOOKUP(D519,Month_Name!$A$1:$B$13,2,FALSE)</f>
        <v>Sep</v>
      </c>
    </row>
    <row r="520" spans="1:32" x14ac:dyDescent="0.25">
      <c r="A520" t="s">
        <v>25</v>
      </c>
      <c r="C520" t="s">
        <v>94</v>
      </c>
      <c r="D520" s="2">
        <v>44104</v>
      </c>
      <c r="G520" t="s">
        <v>81</v>
      </c>
      <c r="H520" t="s">
        <v>37</v>
      </c>
      <c r="I520" t="s">
        <v>46</v>
      </c>
      <c r="J520" t="s">
        <v>51</v>
      </c>
      <c r="K520" s="11">
        <v>0</v>
      </c>
      <c r="L520" s="1">
        <v>0</v>
      </c>
      <c r="M520" s="1">
        <v>0</v>
      </c>
      <c r="N520" s="1">
        <v>-14671.492700000001</v>
      </c>
      <c r="O520" s="1">
        <v>-14671.492700000001</v>
      </c>
      <c r="P520" s="1">
        <v>-14671.492700000001</v>
      </c>
      <c r="Q520" s="1">
        <v>-14671.492700000001</v>
      </c>
      <c r="R520" t="s">
        <v>47</v>
      </c>
      <c r="S520" t="s">
        <v>29</v>
      </c>
      <c r="U520" t="s">
        <v>54</v>
      </c>
      <c r="W520" t="s">
        <v>74</v>
      </c>
      <c r="Z520" s="9" t="s">
        <v>560</v>
      </c>
      <c r="AA520" t="str">
        <f t="shared" si="32"/>
        <v>2020</v>
      </c>
      <c r="AB520" t="str">
        <f t="shared" si="33"/>
        <v>2020</v>
      </c>
      <c r="AC520" t="str">
        <f t="shared" si="34"/>
        <v>31</v>
      </c>
      <c r="AD520" t="str">
        <f>VLOOKUP(AC520,OA_Lookup!$A$1:$B$229,2,FALSE)</f>
        <v>Air Force Center for Environmental Excellence (FY05 and prior)</v>
      </c>
      <c r="AE520" t="str">
        <f t="shared" si="35"/>
        <v>31-Air Force Center for Environmental Excellence (FY05 and prior)</v>
      </c>
      <c r="AF520" t="str">
        <f>VLOOKUP(D520,Month_Name!$A$1:$B$13,2,FALSE)</f>
        <v>Sep</v>
      </c>
    </row>
    <row r="521" spans="1:32" x14ac:dyDescent="0.25">
      <c r="A521" t="s">
        <v>25</v>
      </c>
      <c r="C521" t="s">
        <v>94</v>
      </c>
      <c r="D521" s="2">
        <v>44104</v>
      </c>
      <c r="G521" t="s">
        <v>81</v>
      </c>
      <c r="H521" t="s">
        <v>37</v>
      </c>
      <c r="I521" t="s">
        <v>70</v>
      </c>
      <c r="J521" t="s">
        <v>51</v>
      </c>
      <c r="K521" s="11">
        <v>0</v>
      </c>
      <c r="L521" s="1">
        <v>0</v>
      </c>
      <c r="M521" s="1">
        <v>0</v>
      </c>
      <c r="N521" s="1">
        <v>0</v>
      </c>
      <c r="O521" s="1">
        <v>9429.6874000000007</v>
      </c>
      <c r="P521" s="1">
        <v>9429.6874000000007</v>
      </c>
      <c r="Q521" s="1">
        <v>9429.6874000000007</v>
      </c>
      <c r="R521" t="s">
        <v>71</v>
      </c>
      <c r="S521" t="s">
        <v>29</v>
      </c>
      <c r="U521" t="s">
        <v>53</v>
      </c>
      <c r="W521" t="s">
        <v>74</v>
      </c>
      <c r="Z521" s="9" t="s">
        <v>561</v>
      </c>
      <c r="AA521" t="str">
        <f t="shared" si="32"/>
        <v>2020</v>
      </c>
      <c r="AB521" t="str">
        <f t="shared" si="33"/>
        <v>2020</v>
      </c>
      <c r="AC521" t="str">
        <f t="shared" si="34"/>
        <v>31</v>
      </c>
      <c r="AD521" t="str">
        <f>VLOOKUP(AC521,OA_Lookup!$A$1:$B$229,2,FALSE)</f>
        <v>Air Force Center for Environmental Excellence (FY05 and prior)</v>
      </c>
      <c r="AE521" t="str">
        <f t="shared" si="35"/>
        <v>31-Air Force Center for Environmental Excellence (FY05 and prior)</v>
      </c>
      <c r="AF521" t="str">
        <f>VLOOKUP(D521,Month_Name!$A$1:$B$13,2,FALSE)</f>
        <v>Sep</v>
      </c>
    </row>
    <row r="522" spans="1:32" x14ac:dyDescent="0.25">
      <c r="A522" t="s">
        <v>25</v>
      </c>
      <c r="C522" t="s">
        <v>94</v>
      </c>
      <c r="D522" s="2">
        <v>44104</v>
      </c>
      <c r="G522" t="s">
        <v>82</v>
      </c>
      <c r="H522" t="s">
        <v>26</v>
      </c>
      <c r="I522" t="s">
        <v>27</v>
      </c>
      <c r="J522" t="s">
        <v>51</v>
      </c>
      <c r="K522" s="11">
        <v>0</v>
      </c>
      <c r="L522" s="1">
        <v>0</v>
      </c>
      <c r="M522" s="1">
        <v>0</v>
      </c>
      <c r="N522" s="1">
        <v>-21407.7559</v>
      </c>
      <c r="O522" s="1">
        <v>44934.420299999998</v>
      </c>
      <c r="P522" s="1">
        <v>10783.537899999999</v>
      </c>
      <c r="Q522" s="1">
        <v>10783.537899999999</v>
      </c>
      <c r="R522" t="s">
        <v>28</v>
      </c>
      <c r="S522" t="s">
        <v>29</v>
      </c>
      <c r="U522" t="s">
        <v>53</v>
      </c>
      <c r="W522" t="s">
        <v>74</v>
      </c>
      <c r="Z522" s="9" t="s">
        <v>562</v>
      </c>
      <c r="AA522" t="str">
        <f t="shared" si="32"/>
        <v>0725</v>
      </c>
      <c r="AB522" t="str">
        <f t="shared" si="33"/>
        <v>2020</v>
      </c>
      <c r="AC522" t="str">
        <f t="shared" si="34"/>
        <v>35</v>
      </c>
      <c r="AD522" t="str">
        <f>VLOOKUP(AC522,OA_Lookup!$A$1:$B$229,2,FALSE)</f>
        <v>Military Traffic Management Command (MTMC)</v>
      </c>
      <c r="AE522" t="str">
        <f t="shared" si="35"/>
        <v>35-Military Traffic Management Command (MTMC)</v>
      </c>
      <c r="AF522" t="str">
        <f>VLOOKUP(D522,Month_Name!$A$1:$B$13,2,FALSE)</f>
        <v>Sep</v>
      </c>
    </row>
    <row r="523" spans="1:32" x14ac:dyDescent="0.25">
      <c r="A523" t="s">
        <v>25</v>
      </c>
      <c r="C523" t="s">
        <v>94</v>
      </c>
      <c r="D523" s="2">
        <v>44104</v>
      </c>
      <c r="G523" t="s">
        <v>82</v>
      </c>
      <c r="H523" t="s">
        <v>26</v>
      </c>
      <c r="I523" t="s">
        <v>27</v>
      </c>
      <c r="J523" t="s">
        <v>51</v>
      </c>
      <c r="K523" s="11">
        <v>0</v>
      </c>
      <c r="L523" s="1">
        <v>0</v>
      </c>
      <c r="M523" s="1">
        <v>0</v>
      </c>
      <c r="N523" s="1">
        <v>19122.4689</v>
      </c>
      <c r="O523" s="1">
        <v>19122.4689</v>
      </c>
      <c r="P523" s="1">
        <v>649162.03870000003</v>
      </c>
      <c r="Q523" s="1">
        <v>649162.03870000003</v>
      </c>
      <c r="R523" t="s">
        <v>28</v>
      </c>
      <c r="S523" t="s">
        <v>29</v>
      </c>
      <c r="U523" t="s">
        <v>30</v>
      </c>
      <c r="W523" t="s">
        <v>74</v>
      </c>
      <c r="Z523" s="9" t="s">
        <v>555</v>
      </c>
      <c r="AA523" t="str">
        <f t="shared" si="32"/>
        <v>0500</v>
      </c>
      <c r="AB523" t="str">
        <f t="shared" si="33"/>
        <v>2017</v>
      </c>
      <c r="AC523" t="str">
        <f t="shared" si="34"/>
        <v>35</v>
      </c>
      <c r="AD523" t="str">
        <f>VLOOKUP(AC523,OA_Lookup!$A$1:$B$229,2,FALSE)</f>
        <v>Military Traffic Management Command (MTMC)</v>
      </c>
      <c r="AE523" t="str">
        <f t="shared" si="35"/>
        <v>35-Military Traffic Management Command (MTMC)</v>
      </c>
      <c r="AF523" t="str">
        <f>VLOOKUP(D523,Month_Name!$A$1:$B$13,2,FALSE)</f>
        <v>Sep</v>
      </c>
    </row>
    <row r="524" spans="1:32" x14ac:dyDescent="0.25">
      <c r="A524" t="s">
        <v>25</v>
      </c>
      <c r="C524" t="s">
        <v>94</v>
      </c>
      <c r="D524" s="2">
        <v>44104</v>
      </c>
      <c r="G524" t="s">
        <v>82</v>
      </c>
      <c r="H524" t="s">
        <v>26</v>
      </c>
      <c r="I524" t="s">
        <v>31</v>
      </c>
      <c r="J524" t="s">
        <v>51</v>
      </c>
      <c r="K524" s="11">
        <v>0</v>
      </c>
      <c r="L524" s="1">
        <v>0</v>
      </c>
      <c r="M524" s="1">
        <v>0</v>
      </c>
      <c r="N524" s="1">
        <v>904597.18180000002</v>
      </c>
      <c r="O524" s="1">
        <v>967866.41870000004</v>
      </c>
      <c r="P524" s="1">
        <v>1123162.3761</v>
      </c>
      <c r="Q524" s="1">
        <v>263377.78769999999</v>
      </c>
      <c r="R524" t="s">
        <v>32</v>
      </c>
      <c r="S524" t="s">
        <v>29</v>
      </c>
      <c r="U524" t="s">
        <v>53</v>
      </c>
      <c r="W524" t="s">
        <v>74</v>
      </c>
      <c r="Z524" s="9" t="s">
        <v>556</v>
      </c>
      <c r="AA524" t="str">
        <f t="shared" si="32"/>
        <v>0500</v>
      </c>
      <c r="AB524" t="str">
        <f t="shared" si="33"/>
        <v>2018</v>
      </c>
      <c r="AC524" t="str">
        <f t="shared" si="34"/>
        <v>35</v>
      </c>
      <c r="AD524" t="str">
        <f>VLOOKUP(AC524,OA_Lookup!$A$1:$B$229,2,FALSE)</f>
        <v>Military Traffic Management Command (MTMC)</v>
      </c>
      <c r="AE524" t="str">
        <f t="shared" si="35"/>
        <v>35-Military Traffic Management Command (MTMC)</v>
      </c>
      <c r="AF524" t="str">
        <f>VLOOKUP(D524,Month_Name!$A$1:$B$13,2,FALSE)</f>
        <v>Sep</v>
      </c>
    </row>
    <row r="525" spans="1:32" x14ac:dyDescent="0.25">
      <c r="A525" t="s">
        <v>25</v>
      </c>
      <c r="C525" t="s">
        <v>94</v>
      </c>
      <c r="D525" s="2">
        <v>44104</v>
      </c>
      <c r="G525" t="s">
        <v>82</v>
      </c>
      <c r="H525" t="s">
        <v>26</v>
      </c>
      <c r="I525" t="s">
        <v>48</v>
      </c>
      <c r="J525" t="s">
        <v>51</v>
      </c>
      <c r="K525" s="11">
        <v>0</v>
      </c>
      <c r="L525" s="1">
        <v>0</v>
      </c>
      <c r="M525" s="1">
        <v>0</v>
      </c>
      <c r="N525" s="1">
        <v>109081.70170000001</v>
      </c>
      <c r="O525" s="1">
        <v>109081.70170000001</v>
      </c>
      <c r="P525" s="1">
        <v>472325.44390000001</v>
      </c>
      <c r="Q525" s="1">
        <v>320165.97019999998</v>
      </c>
      <c r="R525" t="s">
        <v>49</v>
      </c>
      <c r="S525" t="s">
        <v>52</v>
      </c>
      <c r="U525" t="s">
        <v>53</v>
      </c>
      <c r="W525" t="s">
        <v>74</v>
      </c>
      <c r="Z525" s="9" t="s">
        <v>557</v>
      </c>
      <c r="AA525" t="str">
        <f t="shared" si="32"/>
        <v>2035</v>
      </c>
      <c r="AB525" t="str">
        <f t="shared" si="33"/>
        <v>2019</v>
      </c>
      <c r="AC525" t="str">
        <f t="shared" si="34"/>
        <v>35</v>
      </c>
      <c r="AD525" t="str">
        <f>VLOOKUP(AC525,OA_Lookup!$A$1:$B$229,2,FALSE)</f>
        <v>Military Traffic Management Command (MTMC)</v>
      </c>
      <c r="AE525" t="str">
        <f t="shared" si="35"/>
        <v>35-Military Traffic Management Command (MTMC)</v>
      </c>
      <c r="AF525" t="str">
        <f>VLOOKUP(D525,Month_Name!$A$1:$B$13,2,FALSE)</f>
        <v>Sep</v>
      </c>
    </row>
    <row r="526" spans="1:32" x14ac:dyDescent="0.25">
      <c r="A526" t="s">
        <v>25</v>
      </c>
      <c r="C526" t="s">
        <v>94</v>
      </c>
      <c r="D526" s="2">
        <v>44104</v>
      </c>
      <c r="G526" t="s">
        <v>82</v>
      </c>
      <c r="H526" t="s">
        <v>26</v>
      </c>
      <c r="I526" t="s">
        <v>48</v>
      </c>
      <c r="J526" t="s">
        <v>51</v>
      </c>
      <c r="K526" s="11">
        <v>0</v>
      </c>
      <c r="L526" s="1">
        <v>103872.8931</v>
      </c>
      <c r="M526" s="1">
        <v>103872.8931</v>
      </c>
      <c r="N526" s="1">
        <v>103721.2463</v>
      </c>
      <c r="O526" s="1">
        <v>189549.07500000001</v>
      </c>
      <c r="P526" s="1">
        <v>0</v>
      </c>
      <c r="Q526" s="1">
        <v>0</v>
      </c>
      <c r="R526" t="s">
        <v>49</v>
      </c>
      <c r="S526" t="s">
        <v>52</v>
      </c>
      <c r="U526" t="s">
        <v>30</v>
      </c>
      <c r="W526" t="s">
        <v>74</v>
      </c>
      <c r="Z526" s="9" t="s">
        <v>558</v>
      </c>
      <c r="AA526" t="str">
        <f t="shared" si="32"/>
        <v>2035</v>
      </c>
      <c r="AB526" t="str">
        <f t="shared" si="33"/>
        <v>2020</v>
      </c>
      <c r="AC526" t="str">
        <f t="shared" si="34"/>
        <v>35</v>
      </c>
      <c r="AD526" t="str">
        <f>VLOOKUP(AC526,OA_Lookup!$A$1:$B$229,2,FALSE)</f>
        <v>Military Traffic Management Command (MTMC)</v>
      </c>
      <c r="AE526" t="str">
        <f t="shared" si="35"/>
        <v>35-Military Traffic Management Command (MTMC)</v>
      </c>
      <c r="AF526" t="str">
        <f>VLOOKUP(D526,Month_Name!$A$1:$B$13,2,FALSE)</f>
        <v>Sep</v>
      </c>
    </row>
    <row r="527" spans="1:32" x14ac:dyDescent="0.25">
      <c r="A527" t="s">
        <v>25</v>
      </c>
      <c r="C527" t="s">
        <v>94</v>
      </c>
      <c r="D527" s="2">
        <v>44104</v>
      </c>
      <c r="G527" t="s">
        <v>82</v>
      </c>
      <c r="H527" t="s">
        <v>26</v>
      </c>
      <c r="I527" t="s">
        <v>33</v>
      </c>
      <c r="J527" t="s">
        <v>51</v>
      </c>
      <c r="K527" s="11">
        <v>0</v>
      </c>
      <c r="L527" s="1">
        <v>0</v>
      </c>
      <c r="M527" s="1">
        <v>0</v>
      </c>
      <c r="N527" s="1">
        <v>0</v>
      </c>
      <c r="O527" s="1">
        <v>0</v>
      </c>
      <c r="P527" s="1">
        <v>0</v>
      </c>
      <c r="Q527" s="1">
        <v>0</v>
      </c>
      <c r="R527" t="s">
        <v>34</v>
      </c>
      <c r="S527" t="s">
        <v>29</v>
      </c>
      <c r="U527" t="s">
        <v>30</v>
      </c>
      <c r="W527" t="s">
        <v>74</v>
      </c>
      <c r="Z527" s="9" t="s">
        <v>559</v>
      </c>
      <c r="AA527" t="str">
        <f t="shared" si="32"/>
        <v>2035</v>
      </c>
      <c r="AB527" t="str">
        <f t="shared" si="33"/>
        <v>2020</v>
      </c>
      <c r="AC527" t="str">
        <f t="shared" si="34"/>
        <v>35</v>
      </c>
      <c r="AD527" t="str">
        <f>VLOOKUP(AC527,OA_Lookup!$A$1:$B$229,2,FALSE)</f>
        <v>Military Traffic Management Command (MTMC)</v>
      </c>
      <c r="AE527" t="str">
        <f t="shared" si="35"/>
        <v>35-Military Traffic Management Command (MTMC)</v>
      </c>
      <c r="AF527" t="str">
        <f>VLOOKUP(D527,Month_Name!$A$1:$B$13,2,FALSE)</f>
        <v>Sep</v>
      </c>
    </row>
    <row r="528" spans="1:32" x14ac:dyDescent="0.25">
      <c r="A528" t="s">
        <v>25</v>
      </c>
      <c r="C528" t="s">
        <v>94</v>
      </c>
      <c r="D528" s="2">
        <v>44104</v>
      </c>
      <c r="G528" t="s">
        <v>82</v>
      </c>
      <c r="H528" t="s">
        <v>26</v>
      </c>
      <c r="I528" t="s">
        <v>33</v>
      </c>
      <c r="J528" t="s">
        <v>51</v>
      </c>
      <c r="K528" s="11">
        <v>0</v>
      </c>
      <c r="L528" s="1">
        <v>0</v>
      </c>
      <c r="M528" s="1">
        <v>0</v>
      </c>
      <c r="N528" s="1">
        <v>9729.7965999999997</v>
      </c>
      <c r="O528" s="1">
        <v>9729.7965999999997</v>
      </c>
      <c r="P528" s="1">
        <v>9729.7965999999997</v>
      </c>
      <c r="Q528" s="1">
        <v>8845.2544999999991</v>
      </c>
      <c r="R528" t="s">
        <v>34</v>
      </c>
      <c r="S528" t="s">
        <v>29</v>
      </c>
      <c r="U528" t="s">
        <v>54</v>
      </c>
      <c r="W528" t="s">
        <v>74</v>
      </c>
      <c r="Z528" s="9" t="s">
        <v>563</v>
      </c>
      <c r="AA528" t="str">
        <f t="shared" si="32"/>
        <v>2020</v>
      </c>
      <c r="AB528" t="str">
        <f t="shared" si="33"/>
        <v>2020</v>
      </c>
      <c r="AC528" t="str">
        <f t="shared" si="34"/>
        <v>35</v>
      </c>
      <c r="AD528" t="str">
        <f>VLOOKUP(AC528,OA_Lookup!$A$1:$B$229,2,FALSE)</f>
        <v>Military Traffic Management Command (MTMC)</v>
      </c>
      <c r="AE528" t="str">
        <f t="shared" si="35"/>
        <v>35-Military Traffic Management Command (MTMC)</v>
      </c>
      <c r="AF528" t="str">
        <f>VLOOKUP(D528,Month_Name!$A$1:$B$13,2,FALSE)</f>
        <v>Sep</v>
      </c>
    </row>
    <row r="529" spans="1:32" x14ac:dyDescent="0.25">
      <c r="A529" t="s">
        <v>25</v>
      </c>
      <c r="C529" t="s">
        <v>94</v>
      </c>
      <c r="D529" s="2">
        <v>44104</v>
      </c>
      <c r="G529" t="s">
        <v>82</v>
      </c>
      <c r="H529" t="s">
        <v>26</v>
      </c>
      <c r="I529" t="s">
        <v>33</v>
      </c>
      <c r="J529" t="s">
        <v>51</v>
      </c>
      <c r="K529" s="11">
        <v>0</v>
      </c>
      <c r="L529" s="1">
        <v>0</v>
      </c>
      <c r="M529" s="1">
        <v>0</v>
      </c>
      <c r="N529" s="1">
        <v>1987769.6313</v>
      </c>
      <c r="O529" s="1">
        <v>1987769.6313</v>
      </c>
      <c r="P529" s="1">
        <v>734985.30310000002</v>
      </c>
      <c r="Q529" s="1">
        <v>739035.48910000001</v>
      </c>
      <c r="R529" t="s">
        <v>34</v>
      </c>
      <c r="S529" t="s">
        <v>89</v>
      </c>
      <c r="U529" t="s">
        <v>53</v>
      </c>
      <c r="W529" t="s">
        <v>74</v>
      </c>
      <c r="Z529" s="9" t="s">
        <v>564</v>
      </c>
      <c r="AA529" t="str">
        <f t="shared" si="32"/>
        <v>0100</v>
      </c>
      <c r="AB529" t="str">
        <f t="shared" si="33"/>
        <v>2020</v>
      </c>
      <c r="AC529" t="str">
        <f t="shared" si="34"/>
        <v>35</v>
      </c>
      <c r="AD529" t="str">
        <f>VLOOKUP(AC529,OA_Lookup!$A$1:$B$229,2,FALSE)</f>
        <v>Military Traffic Management Command (MTMC)</v>
      </c>
      <c r="AE529" t="str">
        <f t="shared" si="35"/>
        <v>35-Military Traffic Management Command (MTMC)</v>
      </c>
      <c r="AF529" t="str">
        <f>VLOOKUP(D529,Month_Name!$A$1:$B$13,2,FALSE)</f>
        <v>Sep</v>
      </c>
    </row>
    <row r="530" spans="1:32" x14ac:dyDescent="0.25">
      <c r="A530" t="s">
        <v>25</v>
      </c>
      <c r="C530" t="s">
        <v>94</v>
      </c>
      <c r="D530" s="2">
        <v>44104</v>
      </c>
      <c r="G530" t="s">
        <v>82</v>
      </c>
      <c r="H530" t="s">
        <v>26</v>
      </c>
      <c r="I530" t="s">
        <v>33</v>
      </c>
      <c r="J530" t="s">
        <v>51</v>
      </c>
      <c r="K530" s="11">
        <v>0</v>
      </c>
      <c r="L530" s="1">
        <v>414732.68609999999</v>
      </c>
      <c r="M530" s="1">
        <v>414732.68609999999</v>
      </c>
      <c r="N530" s="1">
        <v>-1477565.3825999999</v>
      </c>
      <c r="O530" s="1">
        <v>-430406.4461</v>
      </c>
      <c r="P530" s="1">
        <v>22153807.390700001</v>
      </c>
      <c r="Q530" s="1">
        <v>21549754.005899999</v>
      </c>
      <c r="R530" t="s">
        <v>34</v>
      </c>
      <c r="S530" t="s">
        <v>89</v>
      </c>
      <c r="U530" t="s">
        <v>30</v>
      </c>
      <c r="W530" t="s">
        <v>74</v>
      </c>
      <c r="Z530" s="9" t="s">
        <v>565</v>
      </c>
      <c r="AA530" t="str">
        <f t="shared" si="32"/>
        <v>0100</v>
      </c>
      <c r="AB530" t="str">
        <f t="shared" si="33"/>
        <v>2020</v>
      </c>
      <c r="AC530" t="str">
        <f t="shared" si="34"/>
        <v>35</v>
      </c>
      <c r="AD530" t="str">
        <f>VLOOKUP(AC530,OA_Lookup!$A$1:$B$229,2,FALSE)</f>
        <v>Military Traffic Management Command (MTMC)</v>
      </c>
      <c r="AE530" t="str">
        <f t="shared" si="35"/>
        <v>35-Military Traffic Management Command (MTMC)</v>
      </c>
      <c r="AF530" t="str">
        <f>VLOOKUP(D530,Month_Name!$A$1:$B$13,2,FALSE)</f>
        <v>Sep</v>
      </c>
    </row>
    <row r="531" spans="1:32" x14ac:dyDescent="0.25">
      <c r="A531" t="s">
        <v>25</v>
      </c>
      <c r="C531" t="s">
        <v>94</v>
      </c>
      <c r="D531" s="2">
        <v>44104</v>
      </c>
      <c r="G531" t="s">
        <v>82</v>
      </c>
      <c r="H531" t="s">
        <v>37</v>
      </c>
      <c r="I531" t="s">
        <v>40</v>
      </c>
      <c r="J531" t="s">
        <v>51</v>
      </c>
      <c r="K531" s="11">
        <v>0</v>
      </c>
      <c r="L531" s="1">
        <v>0</v>
      </c>
      <c r="M531" s="1">
        <v>0</v>
      </c>
      <c r="N531" s="1">
        <v>-5985.4745000000003</v>
      </c>
      <c r="O531" s="1">
        <v>-5985.4745000000003</v>
      </c>
      <c r="P531" s="1">
        <v>-5985.4745000000003</v>
      </c>
      <c r="Q531" s="1">
        <v>-5985.4745000000003</v>
      </c>
      <c r="R531" t="s">
        <v>41</v>
      </c>
      <c r="S531" t="s">
        <v>29</v>
      </c>
      <c r="U531" t="s">
        <v>30</v>
      </c>
      <c r="W531" t="s">
        <v>74</v>
      </c>
      <c r="Z531" s="9" t="s">
        <v>566</v>
      </c>
      <c r="AA531" t="str">
        <f t="shared" si="32"/>
        <v>2020</v>
      </c>
      <c r="AB531" t="str">
        <f t="shared" si="33"/>
        <v>2020</v>
      </c>
      <c r="AC531" t="str">
        <f t="shared" si="34"/>
        <v>35</v>
      </c>
      <c r="AD531" t="str">
        <f>VLOOKUP(AC531,OA_Lookup!$A$1:$B$229,2,FALSE)</f>
        <v>Military Traffic Management Command (MTMC)</v>
      </c>
      <c r="AE531" t="str">
        <f t="shared" si="35"/>
        <v>35-Military Traffic Management Command (MTMC)</v>
      </c>
      <c r="AF531" t="str">
        <f>VLOOKUP(D531,Month_Name!$A$1:$B$13,2,FALSE)</f>
        <v>Sep</v>
      </c>
    </row>
    <row r="532" spans="1:32" x14ac:dyDescent="0.25">
      <c r="A532" t="s">
        <v>25</v>
      </c>
      <c r="C532" t="s">
        <v>94</v>
      </c>
      <c r="D532" s="2">
        <v>44104</v>
      </c>
      <c r="G532" t="s">
        <v>82</v>
      </c>
      <c r="H532" t="s">
        <v>37</v>
      </c>
      <c r="I532" t="s">
        <v>40</v>
      </c>
      <c r="J532" t="s">
        <v>51</v>
      </c>
      <c r="K532" s="11">
        <v>0</v>
      </c>
      <c r="L532" s="1">
        <v>0</v>
      </c>
      <c r="M532" s="1">
        <v>0</v>
      </c>
      <c r="N532" s="1">
        <v>28423.444899999999</v>
      </c>
      <c r="O532" s="1">
        <v>28423.444899999999</v>
      </c>
      <c r="P532" s="1">
        <v>28423.444899999999</v>
      </c>
      <c r="Q532" s="1">
        <v>26132.600200000001</v>
      </c>
      <c r="R532" t="s">
        <v>41</v>
      </c>
      <c r="S532" t="s">
        <v>29</v>
      </c>
      <c r="U532" t="s">
        <v>54</v>
      </c>
      <c r="W532" t="s">
        <v>74</v>
      </c>
      <c r="Z532" s="9" t="s">
        <v>567</v>
      </c>
      <c r="AA532" t="str">
        <f t="shared" si="32"/>
        <v>2065</v>
      </c>
      <c r="AB532" t="str">
        <f t="shared" si="33"/>
        <v>2020</v>
      </c>
      <c r="AC532" t="str">
        <f t="shared" si="34"/>
        <v>35</v>
      </c>
      <c r="AD532" t="str">
        <f>VLOOKUP(AC532,OA_Lookup!$A$1:$B$229,2,FALSE)</f>
        <v>Military Traffic Management Command (MTMC)</v>
      </c>
      <c r="AE532" t="str">
        <f t="shared" si="35"/>
        <v>35-Military Traffic Management Command (MTMC)</v>
      </c>
      <c r="AF532" t="str">
        <f>VLOOKUP(D532,Month_Name!$A$1:$B$13,2,FALSE)</f>
        <v>Sep</v>
      </c>
    </row>
    <row r="533" spans="1:32" x14ac:dyDescent="0.25">
      <c r="A533" t="s">
        <v>25</v>
      </c>
      <c r="C533" t="s">
        <v>94</v>
      </c>
      <c r="D533" s="2">
        <v>44104</v>
      </c>
      <c r="G533" t="s">
        <v>82</v>
      </c>
      <c r="H533" t="s">
        <v>37</v>
      </c>
      <c r="I533" t="s">
        <v>44</v>
      </c>
      <c r="J533" t="s">
        <v>51</v>
      </c>
      <c r="K533" s="11">
        <v>0</v>
      </c>
      <c r="L533" s="1">
        <v>0</v>
      </c>
      <c r="M533" s="1">
        <v>0</v>
      </c>
      <c r="N533" s="1">
        <v>-758.2645</v>
      </c>
      <c r="O533" s="1">
        <v>-758.2645</v>
      </c>
      <c r="P533" s="1">
        <v>210262.92970000001</v>
      </c>
      <c r="Q533" s="1">
        <v>210262.92970000001</v>
      </c>
      <c r="R533" t="s">
        <v>45</v>
      </c>
      <c r="S533" t="s">
        <v>29</v>
      </c>
      <c r="U533" t="s">
        <v>53</v>
      </c>
      <c r="W533" t="s">
        <v>74</v>
      </c>
      <c r="Z533" s="9" t="s">
        <v>568</v>
      </c>
      <c r="AA533" t="str">
        <f t="shared" si="32"/>
        <v>2020</v>
      </c>
      <c r="AB533" t="str">
        <f t="shared" si="33"/>
        <v>2020</v>
      </c>
      <c r="AC533" t="str">
        <f t="shared" si="34"/>
        <v>35</v>
      </c>
      <c r="AD533" t="str">
        <f>VLOOKUP(AC533,OA_Lookup!$A$1:$B$229,2,FALSE)</f>
        <v>Military Traffic Management Command (MTMC)</v>
      </c>
      <c r="AE533" t="str">
        <f t="shared" si="35"/>
        <v>35-Military Traffic Management Command (MTMC)</v>
      </c>
      <c r="AF533" t="str">
        <f>VLOOKUP(D533,Month_Name!$A$1:$B$13,2,FALSE)</f>
        <v>Sep</v>
      </c>
    </row>
    <row r="534" spans="1:32" x14ac:dyDescent="0.25">
      <c r="A534" t="s">
        <v>25</v>
      </c>
      <c r="C534" t="s">
        <v>94</v>
      </c>
      <c r="D534" s="2">
        <v>44104</v>
      </c>
      <c r="G534" t="s">
        <v>82</v>
      </c>
      <c r="H534" t="s">
        <v>37</v>
      </c>
      <c r="I534" t="s">
        <v>44</v>
      </c>
      <c r="J534" t="s">
        <v>51</v>
      </c>
      <c r="K534" s="11">
        <v>0</v>
      </c>
      <c r="L534" s="1">
        <v>0</v>
      </c>
      <c r="M534" s="1">
        <v>0</v>
      </c>
      <c r="N534" s="1">
        <v>-63940.4833</v>
      </c>
      <c r="O534" s="1">
        <v>-63940.4833</v>
      </c>
      <c r="P534" s="1">
        <v>-63940.4833</v>
      </c>
      <c r="Q534" s="1">
        <v>-63940.4833</v>
      </c>
      <c r="R534" t="s">
        <v>45</v>
      </c>
      <c r="S534" t="s">
        <v>29</v>
      </c>
      <c r="U534" t="s">
        <v>30</v>
      </c>
      <c r="W534" t="s">
        <v>74</v>
      </c>
      <c r="Z534" s="9" t="s">
        <v>560</v>
      </c>
      <c r="AA534" t="str">
        <f t="shared" si="32"/>
        <v>2020</v>
      </c>
      <c r="AB534" t="str">
        <f t="shared" si="33"/>
        <v>2020</v>
      </c>
      <c r="AC534" t="str">
        <f t="shared" si="34"/>
        <v>35</v>
      </c>
      <c r="AD534" t="str">
        <f>VLOOKUP(AC534,OA_Lookup!$A$1:$B$229,2,FALSE)</f>
        <v>Military Traffic Management Command (MTMC)</v>
      </c>
      <c r="AE534" t="str">
        <f t="shared" si="35"/>
        <v>35-Military Traffic Management Command (MTMC)</v>
      </c>
      <c r="AF534" t="str">
        <f>VLOOKUP(D534,Month_Name!$A$1:$B$13,2,FALSE)</f>
        <v>Sep</v>
      </c>
    </row>
    <row r="535" spans="1:32" x14ac:dyDescent="0.25">
      <c r="A535" t="s">
        <v>25</v>
      </c>
      <c r="C535" t="s">
        <v>94</v>
      </c>
      <c r="D535" s="2">
        <v>44104</v>
      </c>
      <c r="G535" t="s">
        <v>82</v>
      </c>
      <c r="H535" t="s">
        <v>37</v>
      </c>
      <c r="I535" t="s">
        <v>44</v>
      </c>
      <c r="J535" t="s">
        <v>51</v>
      </c>
      <c r="K535" s="11">
        <v>0</v>
      </c>
      <c r="L535" s="1">
        <v>0</v>
      </c>
      <c r="M535" s="1">
        <v>0</v>
      </c>
      <c r="N535" s="1">
        <v>101908.6946</v>
      </c>
      <c r="O535" s="1">
        <v>101908.6946</v>
      </c>
      <c r="P535" s="1">
        <v>101908.6946</v>
      </c>
      <c r="Q535" s="1">
        <v>93450.180900000007</v>
      </c>
      <c r="R535" t="s">
        <v>45</v>
      </c>
      <c r="S535" t="s">
        <v>29</v>
      </c>
      <c r="U535" t="s">
        <v>54</v>
      </c>
      <c r="W535" t="s">
        <v>74</v>
      </c>
      <c r="Z535" s="9" t="s">
        <v>561</v>
      </c>
      <c r="AA535" t="str">
        <f t="shared" si="32"/>
        <v>2020</v>
      </c>
      <c r="AB535" t="str">
        <f t="shared" si="33"/>
        <v>2020</v>
      </c>
      <c r="AC535" t="str">
        <f t="shared" si="34"/>
        <v>35</v>
      </c>
      <c r="AD535" t="str">
        <f>VLOOKUP(AC535,OA_Lookup!$A$1:$B$229,2,FALSE)</f>
        <v>Military Traffic Management Command (MTMC)</v>
      </c>
      <c r="AE535" t="str">
        <f t="shared" si="35"/>
        <v>35-Military Traffic Management Command (MTMC)</v>
      </c>
      <c r="AF535" t="str">
        <f>VLOOKUP(D535,Month_Name!$A$1:$B$13,2,FALSE)</f>
        <v>Sep</v>
      </c>
    </row>
    <row r="536" spans="1:32" x14ac:dyDescent="0.25">
      <c r="A536" t="s">
        <v>25</v>
      </c>
      <c r="B536" t="s">
        <v>95</v>
      </c>
      <c r="D536" s="2"/>
      <c r="G536" t="s">
        <v>79</v>
      </c>
      <c r="H536" t="s">
        <v>26</v>
      </c>
      <c r="I536" t="s">
        <v>31</v>
      </c>
      <c r="J536" t="s">
        <v>96</v>
      </c>
      <c r="K536" s="1">
        <v>-45491.777999999998</v>
      </c>
      <c r="L536" s="11">
        <v>0</v>
      </c>
      <c r="M536" s="11">
        <v>0</v>
      </c>
      <c r="N536" s="11">
        <v>0</v>
      </c>
      <c r="O536" s="11">
        <v>0</v>
      </c>
      <c r="P536" s="11">
        <v>0</v>
      </c>
      <c r="Q536" s="11">
        <v>0</v>
      </c>
      <c r="S536" t="s">
        <v>55</v>
      </c>
      <c r="U536" t="s">
        <v>30</v>
      </c>
      <c r="W536" t="s">
        <v>74</v>
      </c>
      <c r="Z536" s="9" t="s">
        <v>562</v>
      </c>
      <c r="AA536" t="str">
        <f t="shared" si="32"/>
        <v>0725</v>
      </c>
      <c r="AB536" t="str">
        <f t="shared" si="33"/>
        <v>2020</v>
      </c>
      <c r="AC536" t="str">
        <f t="shared" si="34"/>
        <v>8</v>
      </c>
      <c r="AD536" t="str">
        <f>VLOOKUP(AC536,OA_Lookup!$A$1:$B$229,2,FALSE)</f>
        <v>Army Corps of Engineers (COE)</v>
      </c>
      <c r="AE536" t="str">
        <f t="shared" si="35"/>
        <v>8-Army Corps of Engineers (COE)</v>
      </c>
      <c r="AF536" t="e">
        <f>VLOOKUP(D536,Month_Name!$A$1:$B$13,2,FALSE)</f>
        <v>#N/A</v>
      </c>
    </row>
    <row r="537" spans="1:32" x14ac:dyDescent="0.25">
      <c r="A537" t="s">
        <v>25</v>
      </c>
      <c r="B537" t="s">
        <v>95</v>
      </c>
      <c r="D537" s="2"/>
      <c r="G537" t="s">
        <v>79</v>
      </c>
      <c r="H537" t="s">
        <v>26</v>
      </c>
      <c r="I537" t="s">
        <v>31</v>
      </c>
      <c r="J537" t="s">
        <v>96</v>
      </c>
      <c r="K537" s="1">
        <v>8170179.2638999997</v>
      </c>
      <c r="L537" s="11">
        <v>0</v>
      </c>
      <c r="M537" s="11">
        <v>0</v>
      </c>
      <c r="N537" s="11">
        <v>0</v>
      </c>
      <c r="O537" s="11">
        <v>0</v>
      </c>
      <c r="P537" s="11">
        <v>0</v>
      </c>
      <c r="Q537" s="11">
        <v>0</v>
      </c>
      <c r="S537" t="s">
        <v>52</v>
      </c>
      <c r="U537" t="s">
        <v>30</v>
      </c>
      <c r="W537" t="s">
        <v>74</v>
      </c>
      <c r="Z537" s="9" t="s">
        <v>555</v>
      </c>
      <c r="AA537" t="str">
        <f t="shared" si="32"/>
        <v>0500</v>
      </c>
      <c r="AB537" t="str">
        <f t="shared" si="33"/>
        <v>2017</v>
      </c>
      <c r="AC537" t="str">
        <f t="shared" si="34"/>
        <v>8</v>
      </c>
      <c r="AD537" t="str">
        <f>VLOOKUP(AC537,OA_Lookup!$A$1:$B$229,2,FALSE)</f>
        <v>Army Corps of Engineers (COE)</v>
      </c>
      <c r="AE537" t="str">
        <f t="shared" si="35"/>
        <v>8-Army Corps of Engineers (COE)</v>
      </c>
      <c r="AF537" t="e">
        <f>VLOOKUP(D537,Month_Name!$A$1:$B$13,2,FALSE)</f>
        <v>#N/A</v>
      </c>
    </row>
    <row r="538" spans="1:32" x14ac:dyDescent="0.25">
      <c r="A538" t="s">
        <v>25</v>
      </c>
      <c r="B538" t="s">
        <v>95</v>
      </c>
      <c r="D538" s="2"/>
      <c r="G538" t="s">
        <v>79</v>
      </c>
      <c r="H538" t="s">
        <v>26</v>
      </c>
      <c r="I538" t="s">
        <v>48</v>
      </c>
      <c r="J538" t="s">
        <v>96</v>
      </c>
      <c r="K538" s="1">
        <v>-1148767.4916000001</v>
      </c>
      <c r="L538" s="11">
        <v>0</v>
      </c>
      <c r="M538" s="11">
        <v>0</v>
      </c>
      <c r="N538" s="11">
        <v>0</v>
      </c>
      <c r="O538" s="11">
        <v>0</v>
      </c>
      <c r="P538" s="11">
        <v>0</v>
      </c>
      <c r="Q538" s="11">
        <v>0</v>
      </c>
      <c r="S538" t="s">
        <v>52</v>
      </c>
      <c r="U538" t="s">
        <v>30</v>
      </c>
      <c r="W538" t="s">
        <v>74</v>
      </c>
      <c r="Z538" s="9" t="s">
        <v>556</v>
      </c>
      <c r="AA538" t="str">
        <f t="shared" si="32"/>
        <v>0500</v>
      </c>
      <c r="AB538" t="str">
        <f t="shared" si="33"/>
        <v>2018</v>
      </c>
      <c r="AC538" t="str">
        <f t="shared" si="34"/>
        <v>8</v>
      </c>
      <c r="AD538" t="str">
        <f>VLOOKUP(AC538,OA_Lookup!$A$1:$B$229,2,FALSE)</f>
        <v>Army Corps of Engineers (COE)</v>
      </c>
      <c r="AE538" t="str">
        <f t="shared" si="35"/>
        <v>8-Army Corps of Engineers (COE)</v>
      </c>
      <c r="AF538" t="e">
        <f>VLOOKUP(D538,Month_Name!$A$1:$B$13,2,FALSE)</f>
        <v>#N/A</v>
      </c>
    </row>
    <row r="539" spans="1:32" x14ac:dyDescent="0.25">
      <c r="A539" t="s">
        <v>25</v>
      </c>
      <c r="B539" t="s">
        <v>95</v>
      </c>
      <c r="D539" s="2"/>
      <c r="G539" t="s">
        <v>79</v>
      </c>
      <c r="H539" t="s">
        <v>26</v>
      </c>
      <c r="I539" t="s">
        <v>62</v>
      </c>
      <c r="J539" t="s">
        <v>96</v>
      </c>
      <c r="K539" s="1">
        <v>909835.56</v>
      </c>
      <c r="L539" s="11">
        <v>0</v>
      </c>
      <c r="M539" s="11">
        <v>0</v>
      </c>
      <c r="N539" s="11">
        <v>0</v>
      </c>
      <c r="O539" s="11">
        <v>0</v>
      </c>
      <c r="P539" s="11">
        <v>0</v>
      </c>
      <c r="Q539" s="11">
        <v>0</v>
      </c>
      <c r="S539" t="s">
        <v>55</v>
      </c>
      <c r="U539" t="s">
        <v>30</v>
      </c>
      <c r="W539" t="s">
        <v>74</v>
      </c>
      <c r="Z539" s="9" t="s">
        <v>557</v>
      </c>
      <c r="AA539" t="str">
        <f t="shared" si="32"/>
        <v>2035</v>
      </c>
      <c r="AB539" t="str">
        <f t="shared" si="33"/>
        <v>2019</v>
      </c>
      <c r="AC539" t="str">
        <f t="shared" si="34"/>
        <v>8</v>
      </c>
      <c r="AD539" t="str">
        <f>VLOOKUP(AC539,OA_Lookup!$A$1:$B$229,2,FALSE)</f>
        <v>Army Corps of Engineers (COE)</v>
      </c>
      <c r="AE539" t="str">
        <f t="shared" si="35"/>
        <v>8-Army Corps of Engineers (COE)</v>
      </c>
      <c r="AF539" t="e">
        <f>VLOOKUP(D539,Month_Name!$A$1:$B$13,2,FALSE)</f>
        <v>#N/A</v>
      </c>
    </row>
    <row r="540" spans="1:32" x14ac:dyDescent="0.25">
      <c r="A540" t="s">
        <v>25</v>
      </c>
      <c r="B540" t="s">
        <v>95</v>
      </c>
      <c r="D540" s="2"/>
      <c r="G540" t="s">
        <v>79</v>
      </c>
      <c r="H540" t="s">
        <v>26</v>
      </c>
      <c r="I540" t="s">
        <v>62</v>
      </c>
      <c r="J540" t="s">
        <v>96</v>
      </c>
      <c r="K540" s="1">
        <v>-705752.62009999994</v>
      </c>
      <c r="L540" s="11">
        <v>0</v>
      </c>
      <c r="M540" s="11">
        <v>0</v>
      </c>
      <c r="N540" s="11">
        <v>0</v>
      </c>
      <c r="O540" s="11">
        <v>0</v>
      </c>
      <c r="P540" s="11">
        <v>0</v>
      </c>
      <c r="Q540" s="11">
        <v>0</v>
      </c>
      <c r="S540" t="s">
        <v>52</v>
      </c>
      <c r="U540" t="s">
        <v>30</v>
      </c>
      <c r="W540" t="s">
        <v>74</v>
      </c>
      <c r="Z540" s="9" t="s">
        <v>558</v>
      </c>
      <c r="AA540" t="str">
        <f t="shared" si="32"/>
        <v>2035</v>
      </c>
      <c r="AB540" t="str">
        <f t="shared" si="33"/>
        <v>2020</v>
      </c>
      <c r="AC540" t="str">
        <f t="shared" si="34"/>
        <v>8</v>
      </c>
      <c r="AD540" t="str">
        <f>VLOOKUP(AC540,OA_Lookup!$A$1:$B$229,2,FALSE)</f>
        <v>Army Corps of Engineers (COE)</v>
      </c>
      <c r="AE540" t="str">
        <f t="shared" si="35"/>
        <v>8-Army Corps of Engineers (COE)</v>
      </c>
      <c r="AF540" t="e">
        <f>VLOOKUP(D540,Month_Name!$A$1:$B$13,2,FALSE)</f>
        <v>#N/A</v>
      </c>
    </row>
    <row r="541" spans="1:32" x14ac:dyDescent="0.25">
      <c r="A541" t="s">
        <v>25</v>
      </c>
      <c r="B541" t="s">
        <v>95</v>
      </c>
      <c r="D541" s="2"/>
      <c r="G541" t="s">
        <v>79</v>
      </c>
      <c r="H541" t="s">
        <v>26</v>
      </c>
      <c r="I541" t="s">
        <v>33</v>
      </c>
      <c r="J541" t="s">
        <v>96</v>
      </c>
      <c r="K541" s="1">
        <v>153319035.4109</v>
      </c>
      <c r="L541" s="11">
        <v>0</v>
      </c>
      <c r="M541" s="11">
        <v>0</v>
      </c>
      <c r="N541" s="11">
        <v>0</v>
      </c>
      <c r="O541" s="11">
        <v>0</v>
      </c>
      <c r="P541" s="11">
        <v>0</v>
      </c>
      <c r="Q541" s="11">
        <v>0</v>
      </c>
      <c r="S541" t="s">
        <v>61</v>
      </c>
      <c r="U541" t="s">
        <v>30</v>
      </c>
      <c r="W541" t="s">
        <v>74</v>
      </c>
      <c r="Z541" s="9" t="s">
        <v>559</v>
      </c>
      <c r="AA541" t="str">
        <f t="shared" si="32"/>
        <v>2035</v>
      </c>
      <c r="AB541" t="str">
        <f t="shared" si="33"/>
        <v>2020</v>
      </c>
      <c r="AC541" t="str">
        <f t="shared" si="34"/>
        <v>8</v>
      </c>
      <c r="AD541" t="str">
        <f>VLOOKUP(AC541,OA_Lookup!$A$1:$B$229,2,FALSE)</f>
        <v>Army Corps of Engineers (COE)</v>
      </c>
      <c r="AE541" t="str">
        <f t="shared" si="35"/>
        <v>8-Army Corps of Engineers (COE)</v>
      </c>
      <c r="AF541" t="e">
        <f>VLOOKUP(D541,Month_Name!$A$1:$B$13,2,FALSE)</f>
        <v>#N/A</v>
      </c>
    </row>
    <row r="542" spans="1:32" x14ac:dyDescent="0.25">
      <c r="A542" t="s">
        <v>25</v>
      </c>
      <c r="B542" t="s">
        <v>95</v>
      </c>
      <c r="D542" s="2"/>
      <c r="G542" t="s">
        <v>79</v>
      </c>
      <c r="H542" t="s">
        <v>26</v>
      </c>
      <c r="I542" t="s">
        <v>33</v>
      </c>
      <c r="J542" t="s">
        <v>96</v>
      </c>
      <c r="K542" s="1">
        <v>121944501.9105</v>
      </c>
      <c r="L542" s="11">
        <v>0</v>
      </c>
      <c r="M542" s="11">
        <v>0</v>
      </c>
      <c r="N542" s="11">
        <v>0</v>
      </c>
      <c r="O542" s="11">
        <v>0</v>
      </c>
      <c r="P542" s="11">
        <v>0</v>
      </c>
      <c r="Q542" s="11">
        <v>0</v>
      </c>
      <c r="S542" t="s">
        <v>89</v>
      </c>
      <c r="U542" t="s">
        <v>30</v>
      </c>
      <c r="W542" t="s">
        <v>74</v>
      </c>
      <c r="Z542" s="9" t="s">
        <v>563</v>
      </c>
      <c r="AA542" t="str">
        <f t="shared" si="32"/>
        <v>2020</v>
      </c>
      <c r="AB542" t="str">
        <f t="shared" si="33"/>
        <v>2020</v>
      </c>
      <c r="AC542" t="str">
        <f t="shared" si="34"/>
        <v>8</v>
      </c>
      <c r="AD542" t="str">
        <f>VLOOKUP(AC542,OA_Lookup!$A$1:$B$229,2,FALSE)</f>
        <v>Army Corps of Engineers (COE)</v>
      </c>
      <c r="AE542" t="str">
        <f t="shared" si="35"/>
        <v>8-Army Corps of Engineers (COE)</v>
      </c>
      <c r="AF542" t="e">
        <f>VLOOKUP(D542,Month_Name!$A$1:$B$13,2,FALSE)</f>
        <v>#N/A</v>
      </c>
    </row>
    <row r="543" spans="1:32" x14ac:dyDescent="0.25">
      <c r="A543" t="s">
        <v>25</v>
      </c>
      <c r="B543" t="s">
        <v>95</v>
      </c>
      <c r="D543" s="2"/>
      <c r="G543" t="s">
        <v>79</v>
      </c>
      <c r="H543" t="s">
        <v>26</v>
      </c>
      <c r="I543" t="s">
        <v>33</v>
      </c>
      <c r="J543" t="s">
        <v>96</v>
      </c>
      <c r="K543" s="1">
        <v>-15730066.628</v>
      </c>
      <c r="L543" s="11">
        <v>0</v>
      </c>
      <c r="M543" s="11">
        <v>0</v>
      </c>
      <c r="N543" s="11">
        <v>0</v>
      </c>
      <c r="O543" s="11">
        <v>0</v>
      </c>
      <c r="P543" s="11">
        <v>0</v>
      </c>
      <c r="Q543" s="11">
        <v>0</v>
      </c>
      <c r="S543" t="s">
        <v>52</v>
      </c>
      <c r="U543" t="s">
        <v>30</v>
      </c>
      <c r="W543" t="s">
        <v>74</v>
      </c>
      <c r="Z543" s="9" t="s">
        <v>564</v>
      </c>
      <c r="AA543" t="str">
        <f t="shared" si="32"/>
        <v>0100</v>
      </c>
      <c r="AB543" t="str">
        <f t="shared" si="33"/>
        <v>2020</v>
      </c>
      <c r="AC543" t="str">
        <f t="shared" si="34"/>
        <v>8</v>
      </c>
      <c r="AD543" t="str">
        <f>VLOOKUP(AC543,OA_Lookup!$A$1:$B$229,2,FALSE)</f>
        <v>Army Corps of Engineers (COE)</v>
      </c>
      <c r="AE543" t="str">
        <f t="shared" si="35"/>
        <v>8-Army Corps of Engineers (COE)</v>
      </c>
      <c r="AF543" t="e">
        <f>VLOOKUP(D543,Month_Name!$A$1:$B$13,2,FALSE)</f>
        <v>#N/A</v>
      </c>
    </row>
    <row r="544" spans="1:32" x14ac:dyDescent="0.25">
      <c r="A544" t="s">
        <v>25</v>
      </c>
      <c r="B544" t="s">
        <v>95</v>
      </c>
      <c r="D544" s="2"/>
      <c r="G544" t="s">
        <v>79</v>
      </c>
      <c r="H544" t="s">
        <v>26</v>
      </c>
      <c r="I544" t="s">
        <v>66</v>
      </c>
      <c r="J544" t="s">
        <v>96</v>
      </c>
      <c r="K544" s="1">
        <v>-237564.13029999999</v>
      </c>
      <c r="L544" s="11">
        <v>0</v>
      </c>
      <c r="M544" s="11">
        <v>0</v>
      </c>
      <c r="N544" s="11">
        <v>0</v>
      </c>
      <c r="O544" s="11">
        <v>0</v>
      </c>
      <c r="P544" s="11">
        <v>0</v>
      </c>
      <c r="Q544" s="11">
        <v>0</v>
      </c>
      <c r="S544" t="s">
        <v>52</v>
      </c>
      <c r="U544" t="s">
        <v>30</v>
      </c>
      <c r="W544" t="s">
        <v>74</v>
      </c>
      <c r="Z544" s="9" t="s">
        <v>565</v>
      </c>
      <c r="AA544" t="str">
        <f t="shared" si="32"/>
        <v>0100</v>
      </c>
      <c r="AB544" t="str">
        <f t="shared" si="33"/>
        <v>2020</v>
      </c>
      <c r="AC544" t="str">
        <f t="shared" si="34"/>
        <v>8</v>
      </c>
      <c r="AD544" t="str">
        <f>VLOOKUP(AC544,OA_Lookup!$A$1:$B$229,2,FALSE)</f>
        <v>Army Corps of Engineers (COE)</v>
      </c>
      <c r="AE544" t="str">
        <f t="shared" si="35"/>
        <v>8-Army Corps of Engineers (COE)</v>
      </c>
      <c r="AF544" t="e">
        <f>VLOOKUP(D544,Month_Name!$A$1:$B$13,2,FALSE)</f>
        <v>#N/A</v>
      </c>
    </row>
    <row r="545" spans="1:32" x14ac:dyDescent="0.25">
      <c r="A545" t="s">
        <v>25</v>
      </c>
      <c r="B545" t="s">
        <v>95</v>
      </c>
      <c r="D545" s="2"/>
      <c r="G545" t="s">
        <v>79</v>
      </c>
      <c r="H545" t="s">
        <v>26</v>
      </c>
      <c r="I545" t="s">
        <v>68</v>
      </c>
      <c r="J545" t="s">
        <v>96</v>
      </c>
      <c r="K545" s="1">
        <v>61988811.742799997</v>
      </c>
      <c r="L545" s="11">
        <v>0</v>
      </c>
      <c r="M545" s="11">
        <v>0</v>
      </c>
      <c r="N545" s="11">
        <v>0</v>
      </c>
      <c r="O545" s="11">
        <v>0</v>
      </c>
      <c r="P545" s="11">
        <v>0</v>
      </c>
      <c r="Q545" s="11">
        <v>0</v>
      </c>
      <c r="S545" t="s">
        <v>61</v>
      </c>
      <c r="U545" t="s">
        <v>30</v>
      </c>
      <c r="W545" t="s">
        <v>74</v>
      </c>
      <c r="Z545" s="9" t="s">
        <v>566</v>
      </c>
      <c r="AA545" t="str">
        <f t="shared" si="32"/>
        <v>2020</v>
      </c>
      <c r="AB545" t="str">
        <f t="shared" si="33"/>
        <v>2020</v>
      </c>
      <c r="AC545" t="str">
        <f t="shared" si="34"/>
        <v>8</v>
      </c>
      <c r="AD545" t="str">
        <f>VLOOKUP(AC545,OA_Lookup!$A$1:$B$229,2,FALSE)</f>
        <v>Army Corps of Engineers (COE)</v>
      </c>
      <c r="AE545" t="str">
        <f t="shared" si="35"/>
        <v>8-Army Corps of Engineers (COE)</v>
      </c>
      <c r="AF545" t="e">
        <f>VLOOKUP(D545,Month_Name!$A$1:$B$13,2,FALSE)</f>
        <v>#N/A</v>
      </c>
    </row>
    <row r="546" spans="1:32" x14ac:dyDescent="0.25">
      <c r="A546" t="s">
        <v>25</v>
      </c>
      <c r="B546" t="s">
        <v>95</v>
      </c>
      <c r="D546" s="2"/>
      <c r="G546" t="s">
        <v>79</v>
      </c>
      <c r="H546" t="s">
        <v>26</v>
      </c>
      <c r="I546" t="s">
        <v>35</v>
      </c>
      <c r="J546" t="s">
        <v>96</v>
      </c>
      <c r="K546" s="1">
        <v>773005.39009999996</v>
      </c>
      <c r="L546" s="11">
        <v>0</v>
      </c>
      <c r="M546" s="11">
        <v>0</v>
      </c>
      <c r="N546" s="11">
        <v>0</v>
      </c>
      <c r="O546" s="11">
        <v>0</v>
      </c>
      <c r="P546" s="11">
        <v>0</v>
      </c>
      <c r="Q546" s="11">
        <v>0</v>
      </c>
      <c r="S546" t="s">
        <v>61</v>
      </c>
      <c r="U546" t="s">
        <v>30</v>
      </c>
      <c r="W546" t="s">
        <v>74</v>
      </c>
      <c r="Z546" s="9" t="s">
        <v>567</v>
      </c>
      <c r="AA546" t="str">
        <f t="shared" si="32"/>
        <v>2065</v>
      </c>
      <c r="AB546" t="str">
        <f t="shared" si="33"/>
        <v>2020</v>
      </c>
      <c r="AC546" t="str">
        <f t="shared" si="34"/>
        <v>8</v>
      </c>
      <c r="AD546" t="str">
        <f>VLOOKUP(AC546,OA_Lookup!$A$1:$B$229,2,FALSE)</f>
        <v>Army Corps of Engineers (COE)</v>
      </c>
      <c r="AE546" t="str">
        <f t="shared" si="35"/>
        <v>8-Army Corps of Engineers (COE)</v>
      </c>
      <c r="AF546" t="e">
        <f>VLOOKUP(D546,Month_Name!$A$1:$B$13,2,FALSE)</f>
        <v>#N/A</v>
      </c>
    </row>
    <row r="547" spans="1:32" x14ac:dyDescent="0.25">
      <c r="A547" t="s">
        <v>25</v>
      </c>
      <c r="B547" t="s">
        <v>95</v>
      </c>
      <c r="D547" s="2"/>
      <c r="G547" t="s">
        <v>79</v>
      </c>
      <c r="H547" t="s">
        <v>26</v>
      </c>
      <c r="I547" t="s">
        <v>64</v>
      </c>
      <c r="J547" t="s">
        <v>96</v>
      </c>
      <c r="K547" s="1">
        <v>5114152.1021999996</v>
      </c>
      <c r="L547" s="11">
        <v>0</v>
      </c>
      <c r="M547" s="11">
        <v>0</v>
      </c>
      <c r="N547" s="11">
        <v>0</v>
      </c>
      <c r="O547" s="11">
        <v>0</v>
      </c>
      <c r="P547" s="11">
        <v>0</v>
      </c>
      <c r="Q547" s="11">
        <v>0</v>
      </c>
      <c r="S547" t="s">
        <v>52</v>
      </c>
      <c r="U547" t="s">
        <v>30</v>
      </c>
      <c r="W547" t="s">
        <v>74</v>
      </c>
      <c r="Z547" s="9" t="s">
        <v>568</v>
      </c>
      <c r="AA547" t="str">
        <f t="shared" si="32"/>
        <v>2020</v>
      </c>
      <c r="AB547" t="str">
        <f t="shared" si="33"/>
        <v>2020</v>
      </c>
      <c r="AC547" t="str">
        <f t="shared" si="34"/>
        <v>8</v>
      </c>
      <c r="AD547" t="str">
        <f>VLOOKUP(AC547,OA_Lookup!$A$1:$B$229,2,FALSE)</f>
        <v>Army Corps of Engineers (COE)</v>
      </c>
      <c r="AE547" t="str">
        <f t="shared" si="35"/>
        <v>8-Army Corps of Engineers (COE)</v>
      </c>
      <c r="AF547" t="e">
        <f>VLOOKUP(D547,Month_Name!$A$1:$B$13,2,FALSE)</f>
        <v>#N/A</v>
      </c>
    </row>
    <row r="548" spans="1:32" x14ac:dyDescent="0.25">
      <c r="A548" t="s">
        <v>25</v>
      </c>
      <c r="B548" t="s">
        <v>95</v>
      </c>
      <c r="D548" s="2"/>
      <c r="G548" t="s">
        <v>79</v>
      </c>
      <c r="H548" t="s">
        <v>26</v>
      </c>
      <c r="I548" t="s">
        <v>77</v>
      </c>
      <c r="J548" t="s">
        <v>96</v>
      </c>
      <c r="K548" s="1">
        <v>-306542.5551</v>
      </c>
      <c r="L548" s="11">
        <v>0</v>
      </c>
      <c r="M548" s="11">
        <v>0</v>
      </c>
      <c r="N548" s="11">
        <v>0</v>
      </c>
      <c r="O548" s="11">
        <v>0</v>
      </c>
      <c r="P548" s="11">
        <v>0</v>
      </c>
      <c r="Q548" s="11">
        <v>0</v>
      </c>
      <c r="S548" t="s">
        <v>52</v>
      </c>
      <c r="U548" t="s">
        <v>30</v>
      </c>
      <c r="W548" t="s">
        <v>74</v>
      </c>
      <c r="Z548" s="9" t="s">
        <v>560</v>
      </c>
      <c r="AA548" t="str">
        <f t="shared" si="32"/>
        <v>2020</v>
      </c>
      <c r="AB548" t="str">
        <f t="shared" si="33"/>
        <v>2020</v>
      </c>
      <c r="AC548" t="str">
        <f t="shared" si="34"/>
        <v>8</v>
      </c>
      <c r="AD548" t="str">
        <f>VLOOKUP(AC548,OA_Lookup!$A$1:$B$229,2,FALSE)</f>
        <v>Army Corps of Engineers (COE)</v>
      </c>
      <c r="AE548" t="str">
        <f t="shared" si="35"/>
        <v>8-Army Corps of Engineers (COE)</v>
      </c>
      <c r="AF548" t="e">
        <f>VLOOKUP(D548,Month_Name!$A$1:$B$13,2,FALSE)</f>
        <v>#N/A</v>
      </c>
    </row>
    <row r="549" spans="1:32" x14ac:dyDescent="0.25">
      <c r="A549" t="s">
        <v>25</v>
      </c>
      <c r="B549" t="s">
        <v>95</v>
      </c>
      <c r="D549" s="2"/>
      <c r="G549" t="s">
        <v>79</v>
      </c>
      <c r="H549" t="s">
        <v>37</v>
      </c>
      <c r="I549" t="s">
        <v>38</v>
      </c>
      <c r="J549" t="s">
        <v>96</v>
      </c>
      <c r="K549" s="1">
        <v>428380.90950000001</v>
      </c>
      <c r="L549" s="11">
        <v>0</v>
      </c>
      <c r="M549" s="11">
        <v>0</v>
      </c>
      <c r="N549" s="11">
        <v>0</v>
      </c>
      <c r="O549" s="11">
        <v>0</v>
      </c>
      <c r="P549" s="11">
        <v>0</v>
      </c>
      <c r="Q549" s="11">
        <v>0</v>
      </c>
      <c r="S549" t="s">
        <v>55</v>
      </c>
      <c r="U549" t="s">
        <v>30</v>
      </c>
      <c r="W549" t="s">
        <v>74</v>
      </c>
      <c r="Z549" s="9" t="s">
        <v>561</v>
      </c>
      <c r="AA549" t="str">
        <f t="shared" si="32"/>
        <v>2020</v>
      </c>
      <c r="AB549" t="str">
        <f t="shared" si="33"/>
        <v>2020</v>
      </c>
      <c r="AC549" t="str">
        <f t="shared" si="34"/>
        <v>8</v>
      </c>
      <c r="AD549" t="str">
        <f>VLOOKUP(AC549,OA_Lookup!$A$1:$B$229,2,FALSE)</f>
        <v>Army Corps of Engineers (COE)</v>
      </c>
      <c r="AE549" t="str">
        <f t="shared" si="35"/>
        <v>8-Army Corps of Engineers (COE)</v>
      </c>
      <c r="AF549" t="e">
        <f>VLOOKUP(D549,Month_Name!$A$1:$B$13,2,FALSE)</f>
        <v>#N/A</v>
      </c>
    </row>
    <row r="550" spans="1:32" x14ac:dyDescent="0.25">
      <c r="A550" t="s">
        <v>25</v>
      </c>
      <c r="B550" t="s">
        <v>95</v>
      </c>
      <c r="D550" s="2"/>
      <c r="G550" t="s">
        <v>79</v>
      </c>
      <c r="H550" t="s">
        <v>37</v>
      </c>
      <c r="I550" t="s">
        <v>38</v>
      </c>
      <c r="J550" t="s">
        <v>96</v>
      </c>
      <c r="K550" s="1">
        <v>30628611.685699999</v>
      </c>
      <c r="L550" s="11">
        <v>0</v>
      </c>
      <c r="M550" s="11">
        <v>0</v>
      </c>
      <c r="N550" s="11">
        <v>0</v>
      </c>
      <c r="O550" s="11">
        <v>0</v>
      </c>
      <c r="P550" s="11">
        <v>0</v>
      </c>
      <c r="Q550" s="11">
        <v>0</v>
      </c>
      <c r="S550" t="s">
        <v>52</v>
      </c>
      <c r="U550" t="s">
        <v>30</v>
      </c>
      <c r="W550" t="s">
        <v>74</v>
      </c>
      <c r="Z550" s="9" t="s">
        <v>562</v>
      </c>
      <c r="AA550" t="str">
        <f t="shared" si="32"/>
        <v>0725</v>
      </c>
      <c r="AB550" t="str">
        <f t="shared" si="33"/>
        <v>2020</v>
      </c>
      <c r="AC550" t="str">
        <f t="shared" si="34"/>
        <v>8</v>
      </c>
      <c r="AD550" t="str">
        <f>VLOOKUP(AC550,OA_Lookup!$A$1:$B$229,2,FALSE)</f>
        <v>Army Corps of Engineers (COE)</v>
      </c>
      <c r="AE550" t="str">
        <f t="shared" si="35"/>
        <v>8-Army Corps of Engineers (COE)</v>
      </c>
      <c r="AF550" t="e">
        <f>VLOOKUP(D550,Month_Name!$A$1:$B$13,2,FALSE)</f>
        <v>#N/A</v>
      </c>
    </row>
    <row r="551" spans="1:32" x14ac:dyDescent="0.25">
      <c r="A551" t="s">
        <v>25</v>
      </c>
      <c r="B551" t="s">
        <v>95</v>
      </c>
      <c r="D551" s="2"/>
      <c r="G551" t="s">
        <v>79</v>
      </c>
      <c r="H551" t="s">
        <v>37</v>
      </c>
      <c r="I551" t="s">
        <v>40</v>
      </c>
      <c r="J551" t="s">
        <v>96</v>
      </c>
      <c r="K551" s="1">
        <v>-15922.122300000001</v>
      </c>
      <c r="L551" s="11">
        <v>0</v>
      </c>
      <c r="M551" s="11">
        <v>0</v>
      </c>
      <c r="N551" s="11">
        <v>0</v>
      </c>
      <c r="O551" s="11">
        <v>0</v>
      </c>
      <c r="P551" s="11">
        <v>0</v>
      </c>
      <c r="Q551" s="11">
        <v>0</v>
      </c>
      <c r="S551" t="s">
        <v>55</v>
      </c>
      <c r="U551" t="s">
        <v>30</v>
      </c>
      <c r="W551" t="s">
        <v>74</v>
      </c>
      <c r="Z551" s="9" t="s">
        <v>555</v>
      </c>
      <c r="AA551" t="str">
        <f t="shared" si="32"/>
        <v>0500</v>
      </c>
      <c r="AB551" t="str">
        <f t="shared" si="33"/>
        <v>2017</v>
      </c>
      <c r="AC551" t="str">
        <f t="shared" si="34"/>
        <v>8</v>
      </c>
      <c r="AD551" t="str">
        <f>VLOOKUP(AC551,OA_Lookup!$A$1:$B$229,2,FALSE)</f>
        <v>Army Corps of Engineers (COE)</v>
      </c>
      <c r="AE551" t="str">
        <f t="shared" si="35"/>
        <v>8-Army Corps of Engineers (COE)</v>
      </c>
      <c r="AF551" t="e">
        <f>VLOOKUP(D551,Month_Name!$A$1:$B$13,2,FALSE)</f>
        <v>#N/A</v>
      </c>
    </row>
    <row r="552" spans="1:32" x14ac:dyDescent="0.25">
      <c r="A552" t="s">
        <v>25</v>
      </c>
      <c r="B552" t="s">
        <v>95</v>
      </c>
      <c r="D552" s="2"/>
      <c r="G552" t="s">
        <v>79</v>
      </c>
      <c r="H552" t="s">
        <v>37</v>
      </c>
      <c r="I552" t="s">
        <v>40</v>
      </c>
      <c r="J552" t="s">
        <v>96</v>
      </c>
      <c r="K552" s="1">
        <v>-47008.170599999998</v>
      </c>
      <c r="L552" s="11">
        <v>0</v>
      </c>
      <c r="M552" s="11">
        <v>0</v>
      </c>
      <c r="N552" s="11">
        <v>0</v>
      </c>
      <c r="O552" s="11">
        <v>0</v>
      </c>
      <c r="P552" s="11">
        <v>0</v>
      </c>
      <c r="Q552" s="11">
        <v>0</v>
      </c>
      <c r="S552" t="s">
        <v>52</v>
      </c>
      <c r="U552" t="s">
        <v>30</v>
      </c>
      <c r="W552" t="s">
        <v>74</v>
      </c>
      <c r="Z552" s="9" t="s">
        <v>556</v>
      </c>
      <c r="AA552" t="str">
        <f t="shared" si="32"/>
        <v>0500</v>
      </c>
      <c r="AB552" t="str">
        <f t="shared" si="33"/>
        <v>2018</v>
      </c>
      <c r="AC552" t="str">
        <f t="shared" si="34"/>
        <v>8</v>
      </c>
      <c r="AD552" t="str">
        <f>VLOOKUP(AC552,OA_Lookup!$A$1:$B$229,2,FALSE)</f>
        <v>Army Corps of Engineers (COE)</v>
      </c>
      <c r="AE552" t="str">
        <f t="shared" si="35"/>
        <v>8-Army Corps of Engineers (COE)</v>
      </c>
      <c r="AF552" t="e">
        <f>VLOOKUP(D552,Month_Name!$A$1:$B$13,2,FALSE)</f>
        <v>#N/A</v>
      </c>
    </row>
    <row r="553" spans="1:32" x14ac:dyDescent="0.25">
      <c r="A553" t="s">
        <v>25</v>
      </c>
      <c r="B553" t="s">
        <v>95</v>
      </c>
      <c r="D553" s="2"/>
      <c r="G553" t="s">
        <v>79</v>
      </c>
      <c r="H553" t="s">
        <v>37</v>
      </c>
      <c r="I553" t="s">
        <v>42</v>
      </c>
      <c r="J553" t="s">
        <v>96</v>
      </c>
      <c r="K553" s="1">
        <v>7657782.6299999999</v>
      </c>
      <c r="L553" s="11">
        <v>0</v>
      </c>
      <c r="M553" s="11">
        <v>0</v>
      </c>
      <c r="N553" s="11">
        <v>0</v>
      </c>
      <c r="O553" s="11">
        <v>0</v>
      </c>
      <c r="P553" s="11">
        <v>0</v>
      </c>
      <c r="Q553" s="11">
        <v>0</v>
      </c>
      <c r="S553" t="s">
        <v>89</v>
      </c>
      <c r="U553" t="s">
        <v>30</v>
      </c>
      <c r="W553" t="s">
        <v>74</v>
      </c>
      <c r="Z553" s="9" t="s">
        <v>557</v>
      </c>
      <c r="AA553" t="str">
        <f t="shared" si="32"/>
        <v>2035</v>
      </c>
      <c r="AB553" t="str">
        <f t="shared" si="33"/>
        <v>2019</v>
      </c>
      <c r="AC553" t="str">
        <f t="shared" si="34"/>
        <v>8</v>
      </c>
      <c r="AD553" t="str">
        <f>VLOOKUP(AC553,OA_Lookup!$A$1:$B$229,2,FALSE)</f>
        <v>Army Corps of Engineers (COE)</v>
      </c>
      <c r="AE553" t="str">
        <f t="shared" si="35"/>
        <v>8-Army Corps of Engineers (COE)</v>
      </c>
      <c r="AF553" t="e">
        <f>VLOOKUP(D553,Month_Name!$A$1:$B$13,2,FALSE)</f>
        <v>#N/A</v>
      </c>
    </row>
    <row r="554" spans="1:32" x14ac:dyDescent="0.25">
      <c r="A554" t="s">
        <v>25</v>
      </c>
      <c r="B554" t="s">
        <v>95</v>
      </c>
      <c r="D554" s="2"/>
      <c r="G554" t="s">
        <v>79</v>
      </c>
      <c r="H554" t="s">
        <v>37</v>
      </c>
      <c r="I554" t="s">
        <v>70</v>
      </c>
      <c r="J554" t="s">
        <v>96</v>
      </c>
      <c r="K554" s="1">
        <v>5092.9561999999996</v>
      </c>
      <c r="L554" s="11">
        <v>0</v>
      </c>
      <c r="M554" s="11">
        <v>0</v>
      </c>
      <c r="N554" s="11">
        <v>0</v>
      </c>
      <c r="O554" s="11">
        <v>0</v>
      </c>
      <c r="P554" s="11">
        <v>0</v>
      </c>
      <c r="Q554" s="11">
        <v>0</v>
      </c>
      <c r="S554" t="s">
        <v>61</v>
      </c>
      <c r="U554" t="s">
        <v>30</v>
      </c>
      <c r="W554" t="s">
        <v>74</v>
      </c>
      <c r="Z554" s="9" t="s">
        <v>558</v>
      </c>
      <c r="AA554" t="str">
        <f t="shared" si="32"/>
        <v>2035</v>
      </c>
      <c r="AB554" t="str">
        <f t="shared" si="33"/>
        <v>2020</v>
      </c>
      <c r="AC554" t="str">
        <f t="shared" si="34"/>
        <v>8</v>
      </c>
      <c r="AD554" t="str">
        <f>VLOOKUP(AC554,OA_Lookup!$A$1:$B$229,2,FALSE)</f>
        <v>Army Corps of Engineers (COE)</v>
      </c>
      <c r="AE554" t="str">
        <f t="shared" si="35"/>
        <v>8-Army Corps of Engineers (COE)</v>
      </c>
      <c r="AF554" t="e">
        <f>VLOOKUP(D554,Month_Name!$A$1:$B$13,2,FALSE)</f>
        <v>#N/A</v>
      </c>
    </row>
    <row r="555" spans="1:32" x14ac:dyDescent="0.25">
      <c r="A555" t="s">
        <v>25</v>
      </c>
      <c r="B555" t="s">
        <v>95</v>
      </c>
      <c r="D555" s="2"/>
      <c r="G555" t="s">
        <v>79</v>
      </c>
      <c r="H555" t="s">
        <v>37</v>
      </c>
      <c r="I555" t="s">
        <v>70</v>
      </c>
      <c r="J555" t="s">
        <v>96</v>
      </c>
      <c r="K555" s="1">
        <v>691972.52370000002</v>
      </c>
      <c r="L555" s="11">
        <v>0</v>
      </c>
      <c r="M555" s="11">
        <v>0</v>
      </c>
      <c r="N555" s="11">
        <v>0</v>
      </c>
      <c r="O555" s="11">
        <v>0</v>
      </c>
      <c r="P555" s="11">
        <v>0</v>
      </c>
      <c r="Q555" s="11">
        <v>0</v>
      </c>
      <c r="S555" t="s">
        <v>52</v>
      </c>
      <c r="U555" t="s">
        <v>30</v>
      </c>
      <c r="W555" t="s">
        <v>74</v>
      </c>
      <c r="Z555" s="9" t="s">
        <v>559</v>
      </c>
      <c r="AA555" t="str">
        <f t="shared" si="32"/>
        <v>2035</v>
      </c>
      <c r="AB555" t="str">
        <f t="shared" si="33"/>
        <v>2020</v>
      </c>
      <c r="AC555" t="str">
        <f t="shared" si="34"/>
        <v>8</v>
      </c>
      <c r="AD555" t="str">
        <f>VLOOKUP(AC555,OA_Lookup!$A$1:$B$229,2,FALSE)</f>
        <v>Army Corps of Engineers (COE)</v>
      </c>
      <c r="AE555" t="str">
        <f t="shared" si="35"/>
        <v>8-Army Corps of Engineers (COE)</v>
      </c>
      <c r="AF555" t="e">
        <f>VLOOKUP(D555,Month_Name!$A$1:$B$13,2,FALSE)</f>
        <v>#N/A</v>
      </c>
    </row>
    <row r="556" spans="1:32" x14ac:dyDescent="0.25">
      <c r="A556" t="s">
        <v>25</v>
      </c>
      <c r="B556" t="s">
        <v>97</v>
      </c>
      <c r="D556" s="2"/>
      <c r="G556" t="s">
        <v>79</v>
      </c>
      <c r="H556" t="s">
        <v>26</v>
      </c>
      <c r="I556" t="s">
        <v>31</v>
      </c>
      <c r="J556" t="s">
        <v>96</v>
      </c>
      <c r="K556" s="1">
        <v>2383769.1672</v>
      </c>
      <c r="L556" s="11">
        <v>0</v>
      </c>
      <c r="M556" s="11">
        <v>0</v>
      </c>
      <c r="N556" s="11">
        <v>0</v>
      </c>
      <c r="O556" s="11">
        <v>0</v>
      </c>
      <c r="P556" s="11">
        <v>0</v>
      </c>
      <c r="Q556" s="11">
        <v>0</v>
      </c>
      <c r="R556" t="s">
        <v>32</v>
      </c>
      <c r="S556" t="s">
        <v>55</v>
      </c>
      <c r="U556" t="s">
        <v>30</v>
      </c>
      <c r="W556" t="s">
        <v>74</v>
      </c>
      <c r="Z556" s="9" t="s">
        <v>563</v>
      </c>
      <c r="AA556" t="str">
        <f t="shared" si="32"/>
        <v>2020</v>
      </c>
      <c r="AB556" t="str">
        <f t="shared" si="33"/>
        <v>2020</v>
      </c>
      <c r="AC556" t="str">
        <f t="shared" si="34"/>
        <v>8</v>
      </c>
      <c r="AD556" t="str">
        <f>VLOOKUP(AC556,OA_Lookup!$A$1:$B$229,2,FALSE)</f>
        <v>Army Corps of Engineers (COE)</v>
      </c>
      <c r="AE556" t="str">
        <f t="shared" si="35"/>
        <v>8-Army Corps of Engineers (COE)</v>
      </c>
      <c r="AF556" t="e">
        <f>VLOOKUP(D556,Month_Name!$A$1:$B$13,2,FALSE)</f>
        <v>#N/A</v>
      </c>
    </row>
    <row r="557" spans="1:32" x14ac:dyDescent="0.25">
      <c r="A557" t="s">
        <v>25</v>
      </c>
      <c r="B557" t="s">
        <v>97</v>
      </c>
      <c r="D557" s="2"/>
      <c r="G557" t="s">
        <v>79</v>
      </c>
      <c r="H557" t="s">
        <v>26</v>
      </c>
      <c r="I557" t="s">
        <v>31</v>
      </c>
      <c r="J557" t="s">
        <v>96</v>
      </c>
      <c r="K557" s="1">
        <v>634563302.51139998</v>
      </c>
      <c r="L557" s="11">
        <v>0</v>
      </c>
      <c r="M557" s="11">
        <v>0</v>
      </c>
      <c r="N557" s="11">
        <v>0</v>
      </c>
      <c r="O557" s="11">
        <v>0</v>
      </c>
      <c r="P557" s="11">
        <v>0</v>
      </c>
      <c r="Q557" s="11">
        <v>0</v>
      </c>
      <c r="R557" t="s">
        <v>32</v>
      </c>
      <c r="S557" t="s">
        <v>52</v>
      </c>
      <c r="U557" t="s">
        <v>30</v>
      </c>
      <c r="W557" t="s">
        <v>74</v>
      </c>
      <c r="Z557" s="9" t="s">
        <v>564</v>
      </c>
      <c r="AA557" t="str">
        <f t="shared" si="32"/>
        <v>0100</v>
      </c>
      <c r="AB557" t="str">
        <f t="shared" si="33"/>
        <v>2020</v>
      </c>
      <c r="AC557" t="str">
        <f t="shared" si="34"/>
        <v>8</v>
      </c>
      <c r="AD557" t="str">
        <f>VLOOKUP(AC557,OA_Lookup!$A$1:$B$229,2,FALSE)</f>
        <v>Army Corps of Engineers (COE)</v>
      </c>
      <c r="AE557" t="str">
        <f t="shared" si="35"/>
        <v>8-Army Corps of Engineers (COE)</v>
      </c>
      <c r="AF557" t="e">
        <f>VLOOKUP(D557,Month_Name!$A$1:$B$13,2,FALSE)</f>
        <v>#N/A</v>
      </c>
    </row>
    <row r="558" spans="1:32" x14ac:dyDescent="0.25">
      <c r="A558" t="s">
        <v>25</v>
      </c>
      <c r="B558" t="s">
        <v>97</v>
      </c>
      <c r="D558" s="2"/>
      <c r="G558" t="s">
        <v>79</v>
      </c>
      <c r="H558" t="s">
        <v>26</v>
      </c>
      <c r="I558" t="s">
        <v>48</v>
      </c>
      <c r="J558" t="s">
        <v>96</v>
      </c>
      <c r="K558" s="1">
        <v>58412201.1483</v>
      </c>
      <c r="L558" s="11">
        <v>0</v>
      </c>
      <c r="M558" s="11">
        <v>0</v>
      </c>
      <c r="N558" s="11">
        <v>0</v>
      </c>
      <c r="O558" s="11">
        <v>0</v>
      </c>
      <c r="P558" s="11">
        <v>0</v>
      </c>
      <c r="Q558" s="11">
        <v>0</v>
      </c>
      <c r="R558" t="s">
        <v>49</v>
      </c>
      <c r="S558" t="s">
        <v>52</v>
      </c>
      <c r="U558" t="s">
        <v>30</v>
      </c>
      <c r="W558" t="s">
        <v>74</v>
      </c>
      <c r="Z558" s="9" t="s">
        <v>565</v>
      </c>
      <c r="AA558" t="str">
        <f t="shared" si="32"/>
        <v>0100</v>
      </c>
      <c r="AB558" t="str">
        <f t="shared" si="33"/>
        <v>2020</v>
      </c>
      <c r="AC558" t="str">
        <f t="shared" si="34"/>
        <v>8</v>
      </c>
      <c r="AD558" t="str">
        <f>VLOOKUP(AC558,OA_Lookup!$A$1:$B$229,2,FALSE)</f>
        <v>Army Corps of Engineers (COE)</v>
      </c>
      <c r="AE558" t="str">
        <f t="shared" si="35"/>
        <v>8-Army Corps of Engineers (COE)</v>
      </c>
      <c r="AF558" t="e">
        <f>VLOOKUP(D558,Month_Name!$A$1:$B$13,2,FALSE)</f>
        <v>#N/A</v>
      </c>
    </row>
    <row r="559" spans="1:32" x14ac:dyDescent="0.25">
      <c r="A559" t="s">
        <v>25</v>
      </c>
      <c r="B559" t="s">
        <v>97</v>
      </c>
      <c r="D559" s="2"/>
      <c r="G559" t="s">
        <v>79</v>
      </c>
      <c r="H559" t="s">
        <v>26</v>
      </c>
      <c r="I559" t="s">
        <v>62</v>
      </c>
      <c r="J559" t="s">
        <v>96</v>
      </c>
      <c r="K559" s="1">
        <v>17995789.180500001</v>
      </c>
      <c r="L559" s="11">
        <v>0</v>
      </c>
      <c r="M559" s="11">
        <v>0</v>
      </c>
      <c r="N559" s="11">
        <v>0</v>
      </c>
      <c r="O559" s="11">
        <v>0</v>
      </c>
      <c r="P559" s="11">
        <v>0</v>
      </c>
      <c r="Q559" s="11">
        <v>0</v>
      </c>
      <c r="R559" t="s">
        <v>63</v>
      </c>
      <c r="S559" t="s">
        <v>52</v>
      </c>
      <c r="U559" t="s">
        <v>30</v>
      </c>
      <c r="W559" t="s">
        <v>74</v>
      </c>
      <c r="Z559" s="9" t="s">
        <v>566</v>
      </c>
      <c r="AA559" t="str">
        <f t="shared" si="32"/>
        <v>2020</v>
      </c>
      <c r="AB559" t="str">
        <f t="shared" si="33"/>
        <v>2020</v>
      </c>
      <c r="AC559" t="str">
        <f t="shared" si="34"/>
        <v>8</v>
      </c>
      <c r="AD559" t="str">
        <f>VLOOKUP(AC559,OA_Lookup!$A$1:$B$229,2,FALSE)</f>
        <v>Army Corps of Engineers (COE)</v>
      </c>
      <c r="AE559" t="str">
        <f t="shared" si="35"/>
        <v>8-Army Corps of Engineers (COE)</v>
      </c>
      <c r="AF559" t="e">
        <f>VLOOKUP(D559,Month_Name!$A$1:$B$13,2,FALSE)</f>
        <v>#N/A</v>
      </c>
    </row>
    <row r="560" spans="1:32" x14ac:dyDescent="0.25">
      <c r="A560" t="s">
        <v>25</v>
      </c>
      <c r="B560" t="s">
        <v>97</v>
      </c>
      <c r="D560" s="2"/>
      <c r="G560" t="s">
        <v>79</v>
      </c>
      <c r="H560" t="s">
        <v>26</v>
      </c>
      <c r="I560" t="s">
        <v>33</v>
      </c>
      <c r="J560" t="s">
        <v>96</v>
      </c>
      <c r="K560" s="1">
        <v>346897553.139</v>
      </c>
      <c r="L560" s="11">
        <v>0</v>
      </c>
      <c r="M560" s="11">
        <v>0</v>
      </c>
      <c r="N560" s="11">
        <v>0</v>
      </c>
      <c r="O560" s="11">
        <v>0</v>
      </c>
      <c r="P560" s="11">
        <v>0</v>
      </c>
      <c r="Q560" s="11">
        <v>0</v>
      </c>
      <c r="R560" t="s">
        <v>34</v>
      </c>
      <c r="S560" t="s">
        <v>52</v>
      </c>
      <c r="U560" t="s">
        <v>30</v>
      </c>
      <c r="W560" t="s">
        <v>74</v>
      </c>
      <c r="Z560" s="9" t="s">
        <v>567</v>
      </c>
      <c r="AA560" t="str">
        <f t="shared" si="32"/>
        <v>2065</v>
      </c>
      <c r="AB560" t="str">
        <f t="shared" si="33"/>
        <v>2020</v>
      </c>
      <c r="AC560" t="str">
        <f t="shared" si="34"/>
        <v>8</v>
      </c>
      <c r="AD560" t="str">
        <f>VLOOKUP(AC560,OA_Lookup!$A$1:$B$229,2,FALSE)</f>
        <v>Army Corps of Engineers (COE)</v>
      </c>
      <c r="AE560" t="str">
        <f t="shared" si="35"/>
        <v>8-Army Corps of Engineers (COE)</v>
      </c>
      <c r="AF560" t="e">
        <f>VLOOKUP(D560,Month_Name!$A$1:$B$13,2,FALSE)</f>
        <v>#N/A</v>
      </c>
    </row>
    <row r="561" spans="1:32" x14ac:dyDescent="0.25">
      <c r="A561" t="s">
        <v>25</v>
      </c>
      <c r="B561" t="s">
        <v>97</v>
      </c>
      <c r="D561" s="2"/>
      <c r="G561" t="s">
        <v>79</v>
      </c>
      <c r="H561" t="s">
        <v>26</v>
      </c>
      <c r="I561" t="s">
        <v>66</v>
      </c>
      <c r="J561" t="s">
        <v>96</v>
      </c>
      <c r="K561" s="1">
        <v>12933312.485400001</v>
      </c>
      <c r="L561" s="11">
        <v>0</v>
      </c>
      <c r="M561" s="11">
        <v>0</v>
      </c>
      <c r="N561" s="11">
        <v>0</v>
      </c>
      <c r="O561" s="11">
        <v>0</v>
      </c>
      <c r="P561" s="11">
        <v>0</v>
      </c>
      <c r="Q561" s="11">
        <v>0</v>
      </c>
      <c r="R561" t="s">
        <v>67</v>
      </c>
      <c r="S561" t="s">
        <v>52</v>
      </c>
      <c r="U561" t="s">
        <v>30</v>
      </c>
      <c r="W561" t="s">
        <v>74</v>
      </c>
      <c r="Z561" s="9" t="s">
        <v>568</v>
      </c>
      <c r="AA561" t="str">
        <f t="shared" si="32"/>
        <v>2020</v>
      </c>
      <c r="AB561" t="str">
        <f t="shared" si="33"/>
        <v>2020</v>
      </c>
      <c r="AC561" t="str">
        <f t="shared" si="34"/>
        <v>8</v>
      </c>
      <c r="AD561" t="str">
        <f>VLOOKUP(AC561,OA_Lookup!$A$1:$B$229,2,FALSE)</f>
        <v>Army Corps of Engineers (COE)</v>
      </c>
      <c r="AE561" t="str">
        <f t="shared" si="35"/>
        <v>8-Army Corps of Engineers (COE)</v>
      </c>
      <c r="AF561" t="e">
        <f>VLOOKUP(D561,Month_Name!$A$1:$B$13,2,FALSE)</f>
        <v>#N/A</v>
      </c>
    </row>
    <row r="562" spans="1:32" x14ac:dyDescent="0.25">
      <c r="A562" t="s">
        <v>25</v>
      </c>
      <c r="B562" t="s">
        <v>97</v>
      </c>
      <c r="D562" s="2"/>
      <c r="G562" t="s">
        <v>79</v>
      </c>
      <c r="H562" t="s">
        <v>26</v>
      </c>
      <c r="I562" t="s">
        <v>35</v>
      </c>
      <c r="J562" t="s">
        <v>96</v>
      </c>
      <c r="K562" s="1">
        <v>4549177.8</v>
      </c>
      <c r="L562" s="11">
        <v>0</v>
      </c>
      <c r="M562" s="11">
        <v>0</v>
      </c>
      <c r="N562" s="11">
        <v>0</v>
      </c>
      <c r="O562" s="11">
        <v>0</v>
      </c>
      <c r="P562" s="11">
        <v>0</v>
      </c>
      <c r="Q562" s="11">
        <v>0</v>
      </c>
      <c r="R562" t="s">
        <v>36</v>
      </c>
      <c r="S562" t="s">
        <v>52</v>
      </c>
      <c r="U562" t="s">
        <v>30</v>
      </c>
      <c r="W562" t="s">
        <v>74</v>
      </c>
      <c r="Z562" s="9" t="s">
        <v>560</v>
      </c>
      <c r="AA562" t="str">
        <f t="shared" si="32"/>
        <v>2020</v>
      </c>
      <c r="AB562" t="str">
        <f t="shared" si="33"/>
        <v>2020</v>
      </c>
      <c r="AC562" t="str">
        <f t="shared" si="34"/>
        <v>8</v>
      </c>
      <c r="AD562" t="str">
        <f>VLOOKUP(AC562,OA_Lookup!$A$1:$B$229,2,FALSE)</f>
        <v>Army Corps of Engineers (COE)</v>
      </c>
      <c r="AE562" t="str">
        <f t="shared" si="35"/>
        <v>8-Army Corps of Engineers (COE)</v>
      </c>
      <c r="AF562" t="e">
        <f>VLOOKUP(D562,Month_Name!$A$1:$B$13,2,FALSE)</f>
        <v>#N/A</v>
      </c>
    </row>
    <row r="563" spans="1:32" x14ac:dyDescent="0.25">
      <c r="A563" t="s">
        <v>25</v>
      </c>
      <c r="B563" t="s">
        <v>97</v>
      </c>
      <c r="D563" s="2"/>
      <c r="G563" t="s">
        <v>79</v>
      </c>
      <c r="H563" t="s">
        <v>26</v>
      </c>
      <c r="I563" t="s">
        <v>64</v>
      </c>
      <c r="J563" t="s">
        <v>96</v>
      </c>
      <c r="K563" s="1">
        <v>289244306.48699999</v>
      </c>
      <c r="L563" s="11">
        <v>0</v>
      </c>
      <c r="M563" s="11">
        <v>0</v>
      </c>
      <c r="N563" s="11">
        <v>0</v>
      </c>
      <c r="O563" s="11">
        <v>0</v>
      </c>
      <c r="P563" s="11">
        <v>0</v>
      </c>
      <c r="Q563" s="11">
        <v>0</v>
      </c>
      <c r="R563" t="s">
        <v>65</v>
      </c>
      <c r="S563" t="s">
        <v>52</v>
      </c>
      <c r="U563" t="s">
        <v>30</v>
      </c>
      <c r="W563" t="s">
        <v>74</v>
      </c>
      <c r="Z563" s="9" t="s">
        <v>561</v>
      </c>
      <c r="AA563" t="str">
        <f t="shared" si="32"/>
        <v>2020</v>
      </c>
      <c r="AB563" t="str">
        <f t="shared" si="33"/>
        <v>2020</v>
      </c>
      <c r="AC563" t="str">
        <f t="shared" si="34"/>
        <v>8</v>
      </c>
      <c r="AD563" t="str">
        <f>VLOOKUP(AC563,OA_Lookup!$A$1:$B$229,2,FALSE)</f>
        <v>Army Corps of Engineers (COE)</v>
      </c>
      <c r="AE563" t="str">
        <f t="shared" si="35"/>
        <v>8-Army Corps of Engineers (COE)</v>
      </c>
      <c r="AF563" t="e">
        <f>VLOOKUP(D563,Month_Name!$A$1:$B$13,2,FALSE)</f>
        <v>#N/A</v>
      </c>
    </row>
    <row r="564" spans="1:32" x14ac:dyDescent="0.25">
      <c r="A564" t="s">
        <v>25</v>
      </c>
      <c r="B564" t="s">
        <v>97</v>
      </c>
      <c r="D564" s="2"/>
      <c r="G564" t="s">
        <v>79</v>
      </c>
      <c r="H564" t="s">
        <v>26</v>
      </c>
      <c r="I564" t="s">
        <v>77</v>
      </c>
      <c r="J564" t="s">
        <v>96</v>
      </c>
      <c r="K564" s="1">
        <v>50814316.026000001</v>
      </c>
      <c r="L564" s="11">
        <v>0</v>
      </c>
      <c r="M564" s="11">
        <v>0</v>
      </c>
      <c r="N564" s="11">
        <v>0</v>
      </c>
      <c r="O564" s="11">
        <v>0</v>
      </c>
      <c r="P564" s="11">
        <v>0</v>
      </c>
      <c r="Q564" s="11">
        <v>0</v>
      </c>
      <c r="R564" t="s">
        <v>78</v>
      </c>
      <c r="S564" t="s">
        <v>52</v>
      </c>
      <c r="U564" t="s">
        <v>30</v>
      </c>
      <c r="W564" t="s">
        <v>74</v>
      </c>
      <c r="Z564" s="9" t="s">
        <v>562</v>
      </c>
      <c r="AA564" t="str">
        <f t="shared" si="32"/>
        <v>0725</v>
      </c>
      <c r="AB564" t="str">
        <f t="shared" si="33"/>
        <v>2020</v>
      </c>
      <c r="AC564" t="str">
        <f t="shared" si="34"/>
        <v>8</v>
      </c>
      <c r="AD564" t="str">
        <f>VLOOKUP(AC564,OA_Lookup!$A$1:$B$229,2,FALSE)</f>
        <v>Army Corps of Engineers (COE)</v>
      </c>
      <c r="AE564" t="str">
        <f t="shared" si="35"/>
        <v>8-Army Corps of Engineers (COE)</v>
      </c>
      <c r="AF564" t="e">
        <f>VLOOKUP(D564,Month_Name!$A$1:$B$13,2,FALSE)</f>
        <v>#N/A</v>
      </c>
    </row>
    <row r="565" spans="1:32" x14ac:dyDescent="0.25">
      <c r="A565" t="s">
        <v>25</v>
      </c>
      <c r="B565" t="s">
        <v>97</v>
      </c>
      <c r="D565" s="2"/>
      <c r="G565" t="s">
        <v>79</v>
      </c>
      <c r="H565" t="s">
        <v>37</v>
      </c>
      <c r="I565" t="s">
        <v>38</v>
      </c>
      <c r="J565" t="s">
        <v>96</v>
      </c>
      <c r="K565" s="1">
        <v>6672127.4400000004</v>
      </c>
      <c r="L565" s="11">
        <v>0</v>
      </c>
      <c r="M565" s="11">
        <v>0</v>
      </c>
      <c r="N565" s="11">
        <v>0</v>
      </c>
      <c r="O565" s="11">
        <v>0</v>
      </c>
      <c r="P565" s="11">
        <v>0</v>
      </c>
      <c r="Q565" s="11">
        <v>0</v>
      </c>
      <c r="R565" t="s">
        <v>39</v>
      </c>
      <c r="S565" t="s">
        <v>55</v>
      </c>
      <c r="U565" t="s">
        <v>30</v>
      </c>
      <c r="W565" t="s">
        <v>74</v>
      </c>
      <c r="Z565" s="9" t="s">
        <v>555</v>
      </c>
      <c r="AA565" t="str">
        <f t="shared" si="32"/>
        <v>0500</v>
      </c>
      <c r="AB565" t="str">
        <f t="shared" si="33"/>
        <v>2017</v>
      </c>
      <c r="AC565" t="str">
        <f t="shared" si="34"/>
        <v>8</v>
      </c>
      <c r="AD565" t="str">
        <f>VLOOKUP(AC565,OA_Lookup!$A$1:$B$229,2,FALSE)</f>
        <v>Army Corps of Engineers (COE)</v>
      </c>
      <c r="AE565" t="str">
        <f t="shared" si="35"/>
        <v>8-Army Corps of Engineers (COE)</v>
      </c>
      <c r="AF565" t="e">
        <f>VLOOKUP(D565,Month_Name!$A$1:$B$13,2,FALSE)</f>
        <v>#N/A</v>
      </c>
    </row>
    <row r="566" spans="1:32" x14ac:dyDescent="0.25">
      <c r="A566" t="s">
        <v>25</v>
      </c>
      <c r="B566" t="s">
        <v>97</v>
      </c>
      <c r="D566" s="2"/>
      <c r="G566" t="s">
        <v>79</v>
      </c>
      <c r="H566" t="s">
        <v>37</v>
      </c>
      <c r="I566" t="s">
        <v>38</v>
      </c>
      <c r="J566" t="s">
        <v>96</v>
      </c>
      <c r="K566" s="1">
        <v>754994437.02509999</v>
      </c>
      <c r="L566" s="11">
        <v>0</v>
      </c>
      <c r="M566" s="11">
        <v>0</v>
      </c>
      <c r="N566" s="11">
        <v>0</v>
      </c>
      <c r="O566" s="11">
        <v>0</v>
      </c>
      <c r="P566" s="11">
        <v>0</v>
      </c>
      <c r="Q566" s="11">
        <v>0</v>
      </c>
      <c r="R566" t="s">
        <v>39</v>
      </c>
      <c r="S566" t="s">
        <v>52</v>
      </c>
      <c r="U566" t="s">
        <v>30</v>
      </c>
      <c r="W566" t="s">
        <v>74</v>
      </c>
      <c r="Z566" s="9" t="s">
        <v>556</v>
      </c>
      <c r="AA566" t="str">
        <f t="shared" si="32"/>
        <v>0500</v>
      </c>
      <c r="AB566" t="str">
        <f t="shared" si="33"/>
        <v>2018</v>
      </c>
      <c r="AC566" t="str">
        <f t="shared" si="34"/>
        <v>8</v>
      </c>
      <c r="AD566" t="str">
        <f>VLOOKUP(AC566,OA_Lookup!$A$1:$B$229,2,FALSE)</f>
        <v>Army Corps of Engineers (COE)</v>
      </c>
      <c r="AE566" t="str">
        <f t="shared" si="35"/>
        <v>8-Army Corps of Engineers (COE)</v>
      </c>
      <c r="AF566" t="e">
        <f>VLOOKUP(D566,Month_Name!$A$1:$B$13,2,FALSE)</f>
        <v>#N/A</v>
      </c>
    </row>
    <row r="567" spans="1:32" x14ac:dyDescent="0.25">
      <c r="A567" t="s">
        <v>25</v>
      </c>
      <c r="B567" t="s">
        <v>97</v>
      </c>
      <c r="D567" s="2"/>
      <c r="G567" t="s">
        <v>79</v>
      </c>
      <c r="H567" t="s">
        <v>37</v>
      </c>
      <c r="I567" t="s">
        <v>40</v>
      </c>
      <c r="J567" t="s">
        <v>96</v>
      </c>
      <c r="K567" s="1">
        <v>822642.98549999995</v>
      </c>
      <c r="L567" s="11">
        <v>0</v>
      </c>
      <c r="M567" s="11">
        <v>0</v>
      </c>
      <c r="N567" s="11">
        <v>0</v>
      </c>
      <c r="O567" s="11">
        <v>0</v>
      </c>
      <c r="P567" s="11">
        <v>0</v>
      </c>
      <c r="Q567" s="11">
        <v>0</v>
      </c>
      <c r="R567" t="s">
        <v>41</v>
      </c>
      <c r="S567" t="s">
        <v>55</v>
      </c>
      <c r="U567" t="s">
        <v>30</v>
      </c>
      <c r="W567" t="s">
        <v>74</v>
      </c>
      <c r="Z567" s="9" t="s">
        <v>557</v>
      </c>
      <c r="AA567" t="str">
        <f t="shared" si="32"/>
        <v>2035</v>
      </c>
      <c r="AB567" t="str">
        <f t="shared" si="33"/>
        <v>2019</v>
      </c>
      <c r="AC567" t="str">
        <f t="shared" si="34"/>
        <v>8</v>
      </c>
      <c r="AD567" t="str">
        <f>VLOOKUP(AC567,OA_Lookup!$A$1:$B$229,2,FALSE)</f>
        <v>Army Corps of Engineers (COE)</v>
      </c>
      <c r="AE567" t="str">
        <f t="shared" si="35"/>
        <v>8-Army Corps of Engineers (COE)</v>
      </c>
      <c r="AF567" t="e">
        <f>VLOOKUP(D567,Month_Name!$A$1:$B$13,2,FALSE)</f>
        <v>#N/A</v>
      </c>
    </row>
    <row r="568" spans="1:32" x14ac:dyDescent="0.25">
      <c r="A568" t="s">
        <v>25</v>
      </c>
      <c r="B568" t="s">
        <v>97</v>
      </c>
      <c r="D568" s="2"/>
      <c r="G568" t="s">
        <v>79</v>
      </c>
      <c r="H568" t="s">
        <v>37</v>
      </c>
      <c r="I568" t="s">
        <v>40</v>
      </c>
      <c r="J568" t="s">
        <v>96</v>
      </c>
      <c r="K568" s="1">
        <v>6235406.3711999999</v>
      </c>
      <c r="L568" s="11">
        <v>0</v>
      </c>
      <c r="M568" s="11">
        <v>0</v>
      </c>
      <c r="N568" s="11">
        <v>0</v>
      </c>
      <c r="O568" s="11">
        <v>0</v>
      </c>
      <c r="P568" s="11">
        <v>0</v>
      </c>
      <c r="Q568" s="11">
        <v>0</v>
      </c>
      <c r="R568" t="s">
        <v>41</v>
      </c>
      <c r="S568" t="s">
        <v>52</v>
      </c>
      <c r="U568" t="s">
        <v>30</v>
      </c>
      <c r="W568" t="s">
        <v>74</v>
      </c>
      <c r="Z568" s="9" t="s">
        <v>558</v>
      </c>
      <c r="AA568" t="str">
        <f t="shared" si="32"/>
        <v>2035</v>
      </c>
      <c r="AB568" t="str">
        <f t="shared" si="33"/>
        <v>2020</v>
      </c>
      <c r="AC568" t="str">
        <f t="shared" si="34"/>
        <v>8</v>
      </c>
      <c r="AD568" t="str">
        <f>VLOOKUP(AC568,OA_Lookup!$A$1:$B$229,2,FALSE)</f>
        <v>Army Corps of Engineers (COE)</v>
      </c>
      <c r="AE568" t="str">
        <f t="shared" si="35"/>
        <v>8-Army Corps of Engineers (COE)</v>
      </c>
      <c r="AF568" t="e">
        <f>VLOOKUP(D568,Month_Name!$A$1:$B$13,2,FALSE)</f>
        <v>#N/A</v>
      </c>
    </row>
    <row r="569" spans="1:32" x14ac:dyDescent="0.25">
      <c r="Z569" s="9"/>
    </row>
    <row r="570" spans="1:32" x14ac:dyDescent="0.25">
      <c r="Z570" s="9"/>
    </row>
    <row r="571" spans="1:32" x14ac:dyDescent="0.25">
      <c r="Z571" s="9"/>
    </row>
    <row r="572" spans="1:32" x14ac:dyDescent="0.25">
      <c r="Z572" s="9"/>
    </row>
    <row r="573" spans="1:32" x14ac:dyDescent="0.25">
      <c r="Z573" s="9"/>
    </row>
    <row r="574" spans="1:32" x14ac:dyDescent="0.25">
      <c r="Z574" s="9"/>
    </row>
    <row r="575" spans="1:32" x14ac:dyDescent="0.25">
      <c r="Z575" s="9"/>
    </row>
    <row r="576" spans="1:32" x14ac:dyDescent="0.25">
      <c r="Z576" s="9"/>
    </row>
    <row r="577" spans="26:26" x14ac:dyDescent="0.25">
      <c r="Z577" s="9"/>
    </row>
    <row r="578" spans="26:26" x14ac:dyDescent="0.25">
      <c r="Z578" s="9"/>
    </row>
    <row r="579" spans="26:26" x14ac:dyDescent="0.25">
      <c r="Z579" s="9"/>
    </row>
    <row r="580" spans="26:26" x14ac:dyDescent="0.25">
      <c r="Z580" s="9"/>
    </row>
    <row r="581" spans="26:26" x14ac:dyDescent="0.25">
      <c r="Z581" s="9"/>
    </row>
    <row r="582" spans="26:26" x14ac:dyDescent="0.25">
      <c r="Z582" s="9"/>
    </row>
    <row r="583" spans="26:26" x14ac:dyDescent="0.25">
      <c r="Z583" s="9"/>
    </row>
    <row r="584" spans="26:26" x14ac:dyDescent="0.25">
      <c r="Z584" s="9"/>
    </row>
    <row r="585" spans="26:26" x14ac:dyDescent="0.25">
      <c r="Z585" s="9"/>
    </row>
    <row r="586" spans="26:26" x14ac:dyDescent="0.25">
      <c r="Z586" s="9"/>
    </row>
    <row r="587" spans="26:26" x14ac:dyDescent="0.25">
      <c r="Z587" s="9"/>
    </row>
    <row r="588" spans="26:26" x14ac:dyDescent="0.25">
      <c r="Z588" s="9"/>
    </row>
    <row r="589" spans="26:26" x14ac:dyDescent="0.25">
      <c r="Z589" s="9"/>
    </row>
  </sheetData>
  <autoFilter ref="A1:Z568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tabSelected="1" workbookViewId="0">
      <selection activeCell="B7" sqref="B7"/>
    </sheetView>
  </sheetViews>
  <sheetFormatPr defaultRowHeight="15" x14ac:dyDescent="0.25"/>
  <cols>
    <col min="1" max="1" width="10.5703125" customWidth="1"/>
    <col min="2" max="2" width="9.28515625" customWidth="1"/>
    <col min="3" max="3" width="12.140625" bestFit="1" customWidth="1"/>
    <col min="4" max="4" width="10.85546875" customWidth="1"/>
    <col min="5" max="5" width="11" customWidth="1"/>
    <col min="6" max="6" width="10.7109375" customWidth="1"/>
    <col min="7" max="7" width="10.140625" bestFit="1" customWidth="1"/>
    <col min="8" max="13" width="11.140625" bestFit="1" customWidth="1"/>
    <col min="14" max="14" width="10.7109375" bestFit="1" customWidth="1"/>
    <col min="16" max="16" width="60.28515625" bestFit="1" customWidth="1"/>
  </cols>
  <sheetData>
    <row r="1" spans="1:16" x14ac:dyDescent="0.25">
      <c r="A1" s="17" t="s">
        <v>5</v>
      </c>
      <c r="B1" s="18"/>
      <c r="C1" s="18"/>
      <c r="D1" s="18"/>
      <c r="E1" s="18"/>
      <c r="F1" s="18"/>
      <c r="G1" s="18"/>
      <c r="P1" t="s">
        <v>573</v>
      </c>
    </row>
    <row r="2" spans="1:16" x14ac:dyDescent="0.25">
      <c r="A2" s="19" t="s">
        <v>574</v>
      </c>
      <c r="B2" s="20"/>
      <c r="C2" s="20"/>
      <c r="D2" s="20"/>
      <c r="E2" s="20"/>
      <c r="F2" s="20"/>
      <c r="G2" s="20"/>
      <c r="P2" s="12" t="s">
        <v>575</v>
      </c>
    </row>
    <row r="3" spans="1:16" x14ac:dyDescent="0.25">
      <c r="P3" s="12" t="s">
        <v>576</v>
      </c>
    </row>
    <row r="4" spans="1:16" x14ac:dyDescent="0.25">
      <c r="B4" s="13" t="s">
        <v>581</v>
      </c>
      <c r="C4" s="13" t="s">
        <v>582</v>
      </c>
      <c r="D4" s="13" t="s">
        <v>583</v>
      </c>
      <c r="E4" s="13" t="s">
        <v>584</v>
      </c>
      <c r="F4" s="13" t="s">
        <v>585</v>
      </c>
      <c r="G4" s="13" t="s">
        <v>586</v>
      </c>
      <c r="H4" s="13" t="s">
        <v>587</v>
      </c>
      <c r="I4" s="13" t="s">
        <v>588</v>
      </c>
      <c r="J4" s="13" t="s">
        <v>589</v>
      </c>
      <c r="K4" s="13" t="s">
        <v>590</v>
      </c>
      <c r="L4" s="13" t="s">
        <v>591</v>
      </c>
      <c r="M4" s="13" t="s">
        <v>592</v>
      </c>
      <c r="P4" s="12" t="s">
        <v>577</v>
      </c>
    </row>
    <row r="5" spans="1:16" x14ac:dyDescent="0.25">
      <c r="A5" t="s">
        <v>578</v>
      </c>
      <c r="B5" s="14">
        <f>SUMIFS(Data!$M:$M,Data!$AE:$AE,$A$2,Data!$AF:$AF,B4)/1000</f>
        <v>3248.5428465</v>
      </c>
      <c r="C5" s="14">
        <f>B5+SUMIFS(Data!$M:$M,Data!$AE:$AE,$A$2,Data!$AF:$AF,C4)/1000</f>
        <v>7616.0075302999994</v>
      </c>
      <c r="D5" s="14">
        <f>C5+SUMIFS(Data!$M:$M,Data!$AE:$AE,$A$2,Data!$AF:$AF,D4)/1000</f>
        <v>8804.5886525999995</v>
      </c>
      <c r="E5" s="14">
        <f>D5+SUMIFS(Data!$M:$M,Data!$AE:$AE,$A$2,Data!$AF:$AF,E4)/1000</f>
        <v>20060.198484100001</v>
      </c>
      <c r="F5" s="14">
        <f>E5+SUMIFS(Data!$M:$M,Data!$AE:$AE,$A$2,Data!$AF:$AF,F4)/1000</f>
        <v>20415.4892702</v>
      </c>
      <c r="G5" s="14">
        <f>F5+SUMIFS(Data!$M:$M,Data!$AE:$AE,$A$2,Data!$AF:$AF,G4)/1000</f>
        <v>22039.574662399998</v>
      </c>
      <c r="H5" s="14">
        <f>G5+SUMIFS(Data!$M:$M,Data!$AE:$AE,$A$2,Data!$AF:$AF,H4)/1000</f>
        <v>35337.787639999995</v>
      </c>
      <c r="I5" s="14">
        <f>H5+SUMIFS(Data!$M:$M,Data!$AE:$AE,$A$2,Data!$AF:$AF,I4)/1000</f>
        <v>34477.386478699998</v>
      </c>
      <c r="J5" s="14">
        <f>I5+SUMIFS(Data!$M:$M,Data!$AE:$AE,$A$2,Data!$AF:$AF,J4)/1000</f>
        <v>34409.148811699997</v>
      </c>
      <c r="K5" s="14">
        <f>J5+SUMIFS(Data!$M:$M,Data!$AE:$AE,$A$2,Data!$AF:$AF,K4)/1000</f>
        <v>39750.899531899995</v>
      </c>
      <c r="L5" s="14">
        <f>K5+SUMIFS(Data!$M:$M,Data!$AE:$AE,$A$2,Data!$AF:$AF,L4)/1000</f>
        <v>39299.752262099995</v>
      </c>
      <c r="M5" s="14">
        <f>L5+SUMIFS(Data!$M:$M,Data!$AE:$AE,$A$2,Data!$AF:$AF,M4)/1000</f>
        <v>39697.164340399999</v>
      </c>
      <c r="P5" s="12" t="s">
        <v>574</v>
      </c>
    </row>
    <row r="6" spans="1:16" x14ac:dyDescent="0.25">
      <c r="A6" t="s">
        <v>579</v>
      </c>
      <c r="B6" s="15">
        <f>SUMIFS(Data!$O:$O,Data!$AE:$AE,$A$2,Data!$AF:$AF,B4)/1000</f>
        <v>2699.4985442000002</v>
      </c>
      <c r="C6" s="15">
        <f>B6+SUMIFS(Data!$O:$O,Data!$AE:$AE,$A$2,Data!$AF:$AF,C4)/1000</f>
        <v>5236.8009987999994</v>
      </c>
      <c r="D6" s="15">
        <f>C6+SUMIFS(Data!$O:$O,Data!$AE:$AE,$A$2,Data!$AF:$AF,D4)/1000</f>
        <v>7977.3171969999994</v>
      </c>
      <c r="E6" s="15">
        <f>D6+SUMIFS(Data!$O:$O,Data!$AE:$AE,$A$2,Data!$AF:$AF,E4)/1000</f>
        <v>11621.2009039</v>
      </c>
      <c r="F6" s="15">
        <f>E6+SUMIFS(Data!$O:$O,Data!$AE:$AE,$A$2,Data!$AF:$AF,F4)/1000</f>
        <v>14548.0755355</v>
      </c>
      <c r="G6" s="15">
        <f>F6+SUMIFS(Data!$O:$O,Data!$AE:$AE,$A$2,Data!$AF:$AF,G4)/1000</f>
        <v>17555.956011499999</v>
      </c>
      <c r="H6" s="15">
        <f>G6+SUMIFS(Data!$O:$O,Data!$AE:$AE,$A$2,Data!$AF:$AF,H4)/1000</f>
        <v>24394.777040100002</v>
      </c>
      <c r="I6" s="15">
        <f>H6+SUMIFS(Data!$O:$O,Data!$AE:$AE,$A$2,Data!$AF:$AF,I4)/1000</f>
        <v>27325.718917300001</v>
      </c>
      <c r="J6" s="15">
        <f>I6+SUMIFS(Data!$O:$O,Data!$AE:$AE,$A$2,Data!$AF:$AF,J4)/1000</f>
        <v>30246.7744833</v>
      </c>
      <c r="K6" s="15">
        <f>J6+SUMIFS(Data!$O:$O,Data!$AE:$AE,$A$2,Data!$AF:$AF,K4)/1000</f>
        <v>33298.647904400001</v>
      </c>
      <c r="L6" s="15">
        <f>K6+SUMIFS(Data!$O:$O,Data!$AE:$AE,$A$2,Data!$AF:$AF,L4)/1000</f>
        <v>36348.158035100001</v>
      </c>
      <c r="M6" s="15">
        <f>L6+SUMIFS(Data!$O:$O,Data!$AE:$AE,$A$2,Data!$AF:$AF,M4)/1000</f>
        <v>39697.164249200003</v>
      </c>
    </row>
    <row r="7" spans="1:16" x14ac:dyDescent="0.25">
      <c r="A7" t="s">
        <v>580</v>
      </c>
      <c r="B7" s="16">
        <f>IF(B5=0,0,B6/B5)</f>
        <v>0.83098751401984938</v>
      </c>
      <c r="C7" s="16">
        <f t="shared" ref="C7:M7" si="0">IF(C5=0,0,C6/C5)</f>
        <v>0.68760449329462758</v>
      </c>
      <c r="D7" s="16">
        <f t="shared" si="0"/>
        <v>0.90604087388503873</v>
      </c>
      <c r="E7" s="16">
        <f t="shared" si="0"/>
        <v>0.57931634690011313</v>
      </c>
      <c r="F7" s="16">
        <f t="shared" si="0"/>
        <v>0.71259989623346809</v>
      </c>
      <c r="G7" s="16">
        <f t="shared" si="0"/>
        <v>0.79656510075264053</v>
      </c>
      <c r="H7" s="16">
        <f t="shared" si="0"/>
        <v>0.69033119131902754</v>
      </c>
      <c r="I7" s="16">
        <f t="shared" si="0"/>
        <v>0.79256932465521213</v>
      </c>
      <c r="J7" s="16">
        <f t="shared" si="0"/>
        <v>0.87903291792604055</v>
      </c>
      <c r="K7" s="16">
        <f t="shared" si="0"/>
        <v>0.83768287753281967</v>
      </c>
      <c r="L7" s="16">
        <f t="shared" si="0"/>
        <v>0.92489534775397397</v>
      </c>
      <c r="M7" s="16">
        <f t="shared" si="0"/>
        <v>0.99999999770260684</v>
      </c>
    </row>
  </sheetData>
  <sortState ref="P2:P568">
    <sortCondition ref="P2:P568"/>
  </sortState>
  <mergeCells count="2">
    <mergeCell ref="A1:G1"/>
    <mergeCell ref="A2:G2"/>
  </mergeCells>
  <dataValidations count="1">
    <dataValidation type="list" allowBlank="1" showInputMessage="1" showErrorMessage="1" sqref="A2:G2">
      <formula1>$P$2:$P$5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workbookViewId="0">
      <selection activeCell="A2" sqref="A2:G2"/>
    </sheetView>
  </sheetViews>
  <sheetFormatPr defaultRowHeight="15" x14ac:dyDescent="0.25"/>
  <cols>
    <col min="1" max="1" width="10.5703125" customWidth="1"/>
    <col min="2" max="2" width="9.28515625" customWidth="1"/>
    <col min="3" max="3" width="12.140625" bestFit="1" customWidth="1"/>
    <col min="4" max="4" width="10.85546875" customWidth="1"/>
    <col min="5" max="5" width="11" customWidth="1"/>
    <col min="6" max="6" width="10.7109375" customWidth="1"/>
    <col min="7" max="7" width="10.140625" bestFit="1" customWidth="1"/>
    <col min="8" max="13" width="11.140625" bestFit="1" customWidth="1"/>
    <col min="14" max="14" width="10.7109375" bestFit="1" customWidth="1"/>
    <col min="16" max="16" width="60.28515625" bestFit="1" customWidth="1"/>
  </cols>
  <sheetData>
    <row r="1" spans="1:16" x14ac:dyDescent="0.25">
      <c r="A1" s="17" t="s">
        <v>5</v>
      </c>
      <c r="B1" s="18"/>
      <c r="C1" s="18"/>
      <c r="D1" s="18"/>
      <c r="E1" s="18"/>
      <c r="F1" s="18"/>
      <c r="G1" s="18"/>
      <c r="P1" t="s">
        <v>573</v>
      </c>
    </row>
    <row r="2" spans="1:16" x14ac:dyDescent="0.25">
      <c r="A2" s="19" t="s">
        <v>576</v>
      </c>
      <c r="B2" s="20"/>
      <c r="C2" s="20"/>
      <c r="D2" s="20"/>
      <c r="E2" s="20"/>
      <c r="F2" s="20"/>
      <c r="G2" s="20"/>
      <c r="P2" s="12" t="s">
        <v>575</v>
      </c>
    </row>
    <row r="3" spans="1:16" x14ac:dyDescent="0.25">
      <c r="P3" s="12" t="s">
        <v>576</v>
      </c>
    </row>
    <row r="4" spans="1:16" x14ac:dyDescent="0.25">
      <c r="B4" s="13" t="s">
        <v>581</v>
      </c>
      <c r="C4" s="13" t="s">
        <v>582</v>
      </c>
      <c r="D4" s="13" t="s">
        <v>583</v>
      </c>
      <c r="E4" s="13" t="s">
        <v>584</v>
      </c>
      <c r="F4" s="13" t="s">
        <v>585</v>
      </c>
      <c r="G4" s="13" t="s">
        <v>586</v>
      </c>
      <c r="H4" s="13" t="s">
        <v>587</v>
      </c>
      <c r="I4" s="13" t="s">
        <v>588</v>
      </c>
      <c r="J4" s="13" t="s">
        <v>589</v>
      </c>
      <c r="K4" s="13" t="s">
        <v>590</v>
      </c>
      <c r="L4" s="13" t="s">
        <v>591</v>
      </c>
      <c r="M4" s="13" t="s">
        <v>592</v>
      </c>
      <c r="P4" s="12" t="s">
        <v>577</v>
      </c>
    </row>
    <row r="5" spans="1:16" x14ac:dyDescent="0.25">
      <c r="A5" t="s">
        <v>578</v>
      </c>
      <c r="B5" s="14">
        <f>SUMIFS(Data!$M:$M,Data!$AE:$AE,$A$2,Data!$AF:$AF,B4)/1000</f>
        <v>11673.611033700001</v>
      </c>
      <c r="C5" s="14">
        <f>B5+SUMIFS(Data!$M:$M,Data!$AE:$AE,$A$2,Data!$AF:$AF,C4)/1000</f>
        <v>16897.583540700001</v>
      </c>
      <c r="D5" s="14">
        <f>C5+SUMIFS(Data!$M:$M,Data!$AE:$AE,$A$2,Data!$AF:$AF,D4)/1000</f>
        <v>19129.394247300002</v>
      </c>
      <c r="E5" s="14">
        <f>D5+SUMIFS(Data!$M:$M,Data!$AE:$AE,$A$2,Data!$AF:$AF,E4)/1000</f>
        <v>38261.477058700002</v>
      </c>
      <c r="F5" s="14">
        <f>E5+SUMIFS(Data!$M:$M,Data!$AE:$AE,$A$2,Data!$AF:$AF,F4)/1000</f>
        <v>49029.791095499997</v>
      </c>
      <c r="G5" s="14">
        <f>F5+SUMIFS(Data!$M:$M,Data!$AE:$AE,$A$2,Data!$AF:$AF,G4)/1000</f>
        <v>48984.299317499994</v>
      </c>
      <c r="H5" s="14">
        <f>G5+SUMIFS(Data!$M:$M,Data!$AE:$AE,$A$2,Data!$AF:$AF,H4)/1000</f>
        <v>70158.486813800002</v>
      </c>
      <c r="I5" s="14">
        <f>H5+SUMIFS(Data!$M:$M,Data!$AE:$AE,$A$2,Data!$AF:$AF,I4)/1000</f>
        <v>85661.4880557</v>
      </c>
      <c r="J5" s="14">
        <f>I5+SUMIFS(Data!$M:$M,Data!$AE:$AE,$A$2,Data!$AF:$AF,J4)/1000</f>
        <v>87450.376405899995</v>
      </c>
      <c r="K5" s="14">
        <f>J5+SUMIFS(Data!$M:$M,Data!$AE:$AE,$A$2,Data!$AF:$AF,K4)/1000</f>
        <v>98904.055922499989</v>
      </c>
      <c r="L5" s="14">
        <f>K5+SUMIFS(Data!$M:$M,Data!$AE:$AE,$A$2,Data!$AF:$AF,L4)/1000</f>
        <v>101552.6905419</v>
      </c>
      <c r="M5" s="14">
        <f>L5+SUMIFS(Data!$M:$M,Data!$AE:$AE,$A$2,Data!$AF:$AF,M4)/1000</f>
        <v>101085.64162109999</v>
      </c>
      <c r="P5" s="12" t="s">
        <v>574</v>
      </c>
    </row>
    <row r="6" spans="1:16" x14ac:dyDescent="0.25">
      <c r="A6" t="s">
        <v>579</v>
      </c>
      <c r="B6" s="15">
        <f>SUMIFS(Data!$O:$O,Data!$AE:$AE,$A$2,Data!$AF:$AF,B4)/1000</f>
        <v>5660.5448177000007</v>
      </c>
      <c r="C6" s="15">
        <f>B6+SUMIFS(Data!$O:$O,Data!$AE:$AE,$A$2,Data!$AF:$AF,C4)/1000</f>
        <v>12111.613044900001</v>
      </c>
      <c r="D6" s="15">
        <f>C6+SUMIFS(Data!$O:$O,Data!$AE:$AE,$A$2,Data!$AF:$AF,D4)/1000</f>
        <v>17529.2028809</v>
      </c>
      <c r="E6" s="15">
        <f>D6+SUMIFS(Data!$O:$O,Data!$AE:$AE,$A$2,Data!$AF:$AF,E4)/1000</f>
        <v>29947.577970999999</v>
      </c>
      <c r="F6" s="15">
        <f>E6+SUMIFS(Data!$O:$O,Data!$AE:$AE,$A$2,Data!$AF:$AF,F4)/1000</f>
        <v>37807.1092288</v>
      </c>
      <c r="G6" s="15">
        <f>F6+SUMIFS(Data!$O:$O,Data!$AE:$AE,$A$2,Data!$AF:$AF,G4)/1000</f>
        <v>48679.563665599999</v>
      </c>
      <c r="H6" s="15">
        <f>G6+SUMIFS(Data!$O:$O,Data!$AE:$AE,$A$2,Data!$AF:$AF,H4)/1000</f>
        <v>59076.239354799996</v>
      </c>
      <c r="I6" s="15">
        <f>H6+SUMIFS(Data!$O:$O,Data!$AE:$AE,$A$2,Data!$AF:$AF,I4)/1000</f>
        <v>64370.856824899995</v>
      </c>
      <c r="J6" s="15">
        <f>I6+SUMIFS(Data!$O:$O,Data!$AE:$AE,$A$2,Data!$AF:$AF,J4)/1000</f>
        <v>79319.126117099993</v>
      </c>
      <c r="K6" s="15">
        <f>J6+SUMIFS(Data!$O:$O,Data!$AE:$AE,$A$2,Data!$AF:$AF,K4)/1000</f>
        <v>84539.817795099996</v>
      </c>
      <c r="L6" s="15">
        <f>K6+SUMIFS(Data!$O:$O,Data!$AE:$AE,$A$2,Data!$AF:$AF,L4)/1000</f>
        <v>92640.071078499997</v>
      </c>
      <c r="M6" s="15">
        <f>L6+SUMIFS(Data!$O:$O,Data!$AE:$AE,$A$2,Data!$AF:$AF,M4)/1000</f>
        <v>101085.64162149999</v>
      </c>
    </row>
    <row r="7" spans="1:16" x14ac:dyDescent="0.25">
      <c r="A7" t="s">
        <v>580</v>
      </c>
      <c r="B7" s="16">
        <f>IF(B5=0,0,B6/B5)</f>
        <v>0.48490092751581659</v>
      </c>
      <c r="C7" s="16">
        <f t="shared" ref="C7:M7" si="0">IF(C5=0,0,C6/C5)</f>
        <v>0.71676598110774981</v>
      </c>
      <c r="D7" s="16">
        <f t="shared" si="0"/>
        <v>0.9163490832112543</v>
      </c>
      <c r="E7" s="16">
        <f t="shared" si="0"/>
        <v>0.78270836029291335</v>
      </c>
      <c r="F7" s="16">
        <f t="shared" si="0"/>
        <v>0.77110484022172332</v>
      </c>
      <c r="G7" s="16">
        <f t="shared" si="0"/>
        <v>0.99377891168913535</v>
      </c>
      <c r="H7" s="16">
        <f t="shared" si="0"/>
        <v>0.84203981638868308</v>
      </c>
      <c r="I7" s="16">
        <f t="shared" si="0"/>
        <v>0.75145620611964947</v>
      </c>
      <c r="J7" s="16">
        <f t="shared" si="0"/>
        <v>0.90701869308076055</v>
      </c>
      <c r="K7" s="16">
        <f t="shared" si="0"/>
        <v>0.85476593458760042</v>
      </c>
      <c r="L7" s="16">
        <f t="shared" si="0"/>
        <v>0.91223650091552511</v>
      </c>
      <c r="M7" s="16">
        <f t="shared" si="0"/>
        <v>1.0000000000039571</v>
      </c>
    </row>
  </sheetData>
  <mergeCells count="2">
    <mergeCell ref="A1:G1"/>
    <mergeCell ref="A2:G2"/>
  </mergeCells>
  <dataValidations count="1">
    <dataValidation type="list" allowBlank="1" showInputMessage="1" showErrorMessage="1" sqref="A2:G2">
      <formula1>$P$2:$P$5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1"/>
  <sheetViews>
    <sheetView workbookViewId="0">
      <selection activeCell="A2" sqref="A2"/>
    </sheetView>
  </sheetViews>
  <sheetFormatPr defaultRowHeight="17.25" customHeight="1" x14ac:dyDescent="0.25"/>
  <cols>
    <col min="1" max="1" width="9.42578125" style="8" bestFit="1" customWidth="1"/>
    <col min="2" max="2" width="72" style="8" bestFit="1" customWidth="1"/>
  </cols>
  <sheetData>
    <row r="1" spans="1:2" ht="17.25" customHeight="1" x14ac:dyDescent="0.25">
      <c r="A1" s="5" t="s">
        <v>98</v>
      </c>
      <c r="B1" s="6" t="s">
        <v>99</v>
      </c>
    </row>
    <row r="2" spans="1:2" ht="17.25" customHeight="1" x14ac:dyDescent="0.25">
      <c r="A2" s="5" t="s">
        <v>328</v>
      </c>
      <c r="B2" s="6" t="s">
        <v>102</v>
      </c>
    </row>
    <row r="3" spans="1:2" ht="17.25" customHeight="1" x14ac:dyDescent="0.25">
      <c r="A3" s="5" t="s">
        <v>329</v>
      </c>
      <c r="B3" s="6" t="s">
        <v>103</v>
      </c>
    </row>
    <row r="4" spans="1:2" ht="17.25" customHeight="1" x14ac:dyDescent="0.25">
      <c r="A4" s="5" t="s">
        <v>330</v>
      </c>
      <c r="B4" s="6" t="s">
        <v>104</v>
      </c>
    </row>
    <row r="5" spans="1:2" ht="17.25" customHeight="1" x14ac:dyDescent="0.25">
      <c r="A5" s="5" t="s">
        <v>331</v>
      </c>
      <c r="B5" s="6" t="s">
        <v>105</v>
      </c>
    </row>
    <row r="6" spans="1:2" ht="17.25" customHeight="1" x14ac:dyDescent="0.25">
      <c r="A6" s="5" t="s">
        <v>332</v>
      </c>
      <c r="B6" s="6" t="s">
        <v>106</v>
      </c>
    </row>
    <row r="7" spans="1:2" ht="17.25" customHeight="1" x14ac:dyDescent="0.25">
      <c r="A7" s="5" t="s">
        <v>333</v>
      </c>
      <c r="B7" s="6" t="s">
        <v>107</v>
      </c>
    </row>
    <row r="8" spans="1:2" ht="17.25" customHeight="1" x14ac:dyDescent="0.25">
      <c r="A8" s="5" t="s">
        <v>334</v>
      </c>
      <c r="B8" s="6" t="s">
        <v>108</v>
      </c>
    </row>
    <row r="9" spans="1:2" ht="17.25" customHeight="1" x14ac:dyDescent="0.25">
      <c r="A9" s="5" t="s">
        <v>335</v>
      </c>
      <c r="B9" s="6" t="s">
        <v>109</v>
      </c>
    </row>
    <row r="10" spans="1:2" ht="17.25" customHeight="1" x14ac:dyDescent="0.25">
      <c r="A10" s="5" t="s">
        <v>336</v>
      </c>
      <c r="B10" s="6" t="s">
        <v>110</v>
      </c>
    </row>
    <row r="11" spans="1:2" ht="17.25" customHeight="1" x14ac:dyDescent="0.25">
      <c r="A11" s="5" t="s">
        <v>337</v>
      </c>
      <c r="B11" s="6" t="s">
        <v>111</v>
      </c>
    </row>
    <row r="12" spans="1:2" ht="17.25" customHeight="1" x14ac:dyDescent="0.25">
      <c r="A12" s="5" t="s">
        <v>338</v>
      </c>
      <c r="B12" s="6" t="s">
        <v>111</v>
      </c>
    </row>
    <row r="13" spans="1:2" ht="17.25" customHeight="1" x14ac:dyDescent="0.25">
      <c r="A13" s="5" t="s">
        <v>339</v>
      </c>
      <c r="B13" s="6" t="s">
        <v>112</v>
      </c>
    </row>
    <row r="14" spans="1:2" ht="17.25" customHeight="1" x14ac:dyDescent="0.25">
      <c r="A14" s="5" t="s">
        <v>340</v>
      </c>
      <c r="B14" s="6" t="s">
        <v>113</v>
      </c>
    </row>
    <row r="15" spans="1:2" ht="17.25" customHeight="1" x14ac:dyDescent="0.25">
      <c r="A15" s="5" t="s">
        <v>341</v>
      </c>
      <c r="B15" s="6" t="s">
        <v>114</v>
      </c>
    </row>
    <row r="16" spans="1:2" ht="17.25" customHeight="1" x14ac:dyDescent="0.25">
      <c r="A16" s="5" t="s">
        <v>342</v>
      </c>
      <c r="B16" s="6" t="s">
        <v>115</v>
      </c>
    </row>
    <row r="17" spans="1:2" ht="17.25" customHeight="1" x14ac:dyDescent="0.25">
      <c r="A17" s="5" t="s">
        <v>343</v>
      </c>
      <c r="B17" s="6" t="s">
        <v>116</v>
      </c>
    </row>
    <row r="18" spans="1:2" ht="17.25" customHeight="1" x14ac:dyDescent="0.25">
      <c r="A18" s="5" t="s">
        <v>344</v>
      </c>
      <c r="B18" s="6" t="s">
        <v>117</v>
      </c>
    </row>
    <row r="19" spans="1:2" ht="17.25" customHeight="1" x14ac:dyDescent="0.25">
      <c r="A19" s="5" t="s">
        <v>345</v>
      </c>
      <c r="B19" s="6" t="s">
        <v>118</v>
      </c>
    </row>
    <row r="20" spans="1:2" ht="17.25" customHeight="1" x14ac:dyDescent="0.25">
      <c r="A20" s="5" t="s">
        <v>346</v>
      </c>
      <c r="B20" s="6" t="s">
        <v>119</v>
      </c>
    </row>
    <row r="21" spans="1:2" ht="17.25" customHeight="1" x14ac:dyDescent="0.25">
      <c r="A21" s="5" t="s">
        <v>347</v>
      </c>
      <c r="B21" s="6" t="s">
        <v>120</v>
      </c>
    </row>
    <row r="22" spans="1:2" ht="17.25" customHeight="1" x14ac:dyDescent="0.25">
      <c r="A22" s="5" t="s">
        <v>348</v>
      </c>
      <c r="B22" s="6" t="s">
        <v>121</v>
      </c>
    </row>
    <row r="23" spans="1:2" ht="17.25" customHeight="1" x14ac:dyDescent="0.25">
      <c r="A23" s="5" t="s">
        <v>349</v>
      </c>
      <c r="B23" s="6" t="s">
        <v>122</v>
      </c>
    </row>
    <row r="24" spans="1:2" ht="17.25" customHeight="1" x14ac:dyDescent="0.25">
      <c r="A24" s="5" t="s">
        <v>350</v>
      </c>
      <c r="B24" s="6" t="s">
        <v>123</v>
      </c>
    </row>
    <row r="25" spans="1:2" ht="17.25" customHeight="1" x14ac:dyDescent="0.25">
      <c r="A25" s="5" t="s">
        <v>351</v>
      </c>
      <c r="B25" s="6" t="s">
        <v>124</v>
      </c>
    </row>
    <row r="26" spans="1:2" ht="17.25" customHeight="1" x14ac:dyDescent="0.25">
      <c r="A26" s="5" t="s">
        <v>352</v>
      </c>
      <c r="B26" s="6" t="s">
        <v>125</v>
      </c>
    </row>
    <row r="27" spans="1:2" ht="17.25" customHeight="1" x14ac:dyDescent="0.25">
      <c r="A27" s="5" t="s">
        <v>353</v>
      </c>
      <c r="B27" s="6" t="s">
        <v>126</v>
      </c>
    </row>
    <row r="28" spans="1:2" ht="17.25" customHeight="1" x14ac:dyDescent="0.25">
      <c r="A28" s="5" t="s">
        <v>354</v>
      </c>
      <c r="B28" s="6" t="s">
        <v>127</v>
      </c>
    </row>
    <row r="29" spans="1:2" ht="17.25" customHeight="1" x14ac:dyDescent="0.25">
      <c r="A29" s="5" t="s">
        <v>355</v>
      </c>
      <c r="B29" s="6" t="s">
        <v>128</v>
      </c>
    </row>
    <row r="30" spans="1:2" ht="17.25" customHeight="1" x14ac:dyDescent="0.25">
      <c r="A30" s="5" t="s">
        <v>356</v>
      </c>
      <c r="B30" s="6" t="s">
        <v>129</v>
      </c>
    </row>
    <row r="31" spans="1:2" ht="17.25" customHeight="1" x14ac:dyDescent="0.25">
      <c r="A31" s="5" t="s">
        <v>357</v>
      </c>
      <c r="B31" s="6" t="s">
        <v>130</v>
      </c>
    </row>
    <row r="32" spans="1:2" ht="17.25" customHeight="1" x14ac:dyDescent="0.25">
      <c r="A32" s="5" t="s">
        <v>358</v>
      </c>
      <c r="B32" s="6" t="s">
        <v>131</v>
      </c>
    </row>
    <row r="33" spans="1:2" ht="17.25" customHeight="1" x14ac:dyDescent="0.25">
      <c r="A33" s="5" t="s">
        <v>359</v>
      </c>
      <c r="B33" s="6" t="s">
        <v>132</v>
      </c>
    </row>
    <row r="34" spans="1:2" ht="17.25" customHeight="1" x14ac:dyDescent="0.25">
      <c r="A34" s="5" t="s">
        <v>360</v>
      </c>
      <c r="B34" s="6" t="s">
        <v>133</v>
      </c>
    </row>
    <row r="35" spans="1:2" ht="17.25" customHeight="1" x14ac:dyDescent="0.25">
      <c r="A35" s="5" t="s">
        <v>361</v>
      </c>
      <c r="B35" s="6" t="s">
        <v>134</v>
      </c>
    </row>
    <row r="36" spans="1:2" ht="17.25" customHeight="1" x14ac:dyDescent="0.25">
      <c r="A36" s="5" t="s">
        <v>362</v>
      </c>
      <c r="B36" s="6" t="s">
        <v>135</v>
      </c>
    </row>
    <row r="37" spans="1:2" ht="17.25" customHeight="1" x14ac:dyDescent="0.25">
      <c r="A37" s="5" t="s">
        <v>363</v>
      </c>
      <c r="B37" s="6" t="s">
        <v>136</v>
      </c>
    </row>
    <row r="38" spans="1:2" ht="17.25" customHeight="1" x14ac:dyDescent="0.25">
      <c r="A38" s="5" t="s">
        <v>364</v>
      </c>
      <c r="B38" s="6" t="s">
        <v>137</v>
      </c>
    </row>
    <row r="39" spans="1:2" ht="17.25" customHeight="1" x14ac:dyDescent="0.25">
      <c r="A39" s="5" t="s">
        <v>365</v>
      </c>
      <c r="B39" s="6" t="s">
        <v>138</v>
      </c>
    </row>
    <row r="40" spans="1:2" ht="17.25" customHeight="1" x14ac:dyDescent="0.25">
      <c r="A40" s="5" t="s">
        <v>366</v>
      </c>
      <c r="B40" s="6" t="s">
        <v>139</v>
      </c>
    </row>
    <row r="41" spans="1:2" ht="17.25" customHeight="1" x14ac:dyDescent="0.25">
      <c r="A41" s="5" t="s">
        <v>367</v>
      </c>
      <c r="B41" s="6" t="s">
        <v>140</v>
      </c>
    </row>
    <row r="42" spans="1:2" ht="17.25" customHeight="1" x14ac:dyDescent="0.25">
      <c r="A42" s="5" t="s">
        <v>368</v>
      </c>
      <c r="B42" s="6" t="s">
        <v>141</v>
      </c>
    </row>
    <row r="43" spans="1:2" ht="17.25" customHeight="1" x14ac:dyDescent="0.25">
      <c r="A43" s="5" t="s">
        <v>369</v>
      </c>
      <c r="B43" s="6" t="s">
        <v>142</v>
      </c>
    </row>
    <row r="44" spans="1:2" ht="17.25" customHeight="1" x14ac:dyDescent="0.25">
      <c r="A44" s="5" t="s">
        <v>370</v>
      </c>
      <c r="B44" s="6" t="s">
        <v>143</v>
      </c>
    </row>
    <row r="45" spans="1:2" ht="17.25" customHeight="1" x14ac:dyDescent="0.25">
      <c r="A45" s="5" t="s">
        <v>371</v>
      </c>
      <c r="B45" s="6" t="s">
        <v>144</v>
      </c>
    </row>
    <row r="46" spans="1:2" ht="17.25" customHeight="1" x14ac:dyDescent="0.25">
      <c r="A46" s="5" t="s">
        <v>372</v>
      </c>
      <c r="B46" s="6" t="s">
        <v>145</v>
      </c>
    </row>
    <row r="47" spans="1:2" ht="17.25" customHeight="1" x14ac:dyDescent="0.25">
      <c r="A47" s="5" t="s">
        <v>373</v>
      </c>
      <c r="B47" s="6" t="s">
        <v>146</v>
      </c>
    </row>
    <row r="48" spans="1:2" ht="17.25" customHeight="1" x14ac:dyDescent="0.25">
      <c r="A48" s="5" t="s">
        <v>374</v>
      </c>
      <c r="B48" s="6" t="s">
        <v>147</v>
      </c>
    </row>
    <row r="49" spans="1:2" ht="17.25" customHeight="1" x14ac:dyDescent="0.25">
      <c r="A49" s="5" t="s">
        <v>375</v>
      </c>
      <c r="B49" s="6" t="s">
        <v>148</v>
      </c>
    </row>
    <row r="50" spans="1:2" ht="17.25" customHeight="1" x14ac:dyDescent="0.25">
      <c r="A50" s="5" t="s">
        <v>376</v>
      </c>
      <c r="B50" s="6" t="s">
        <v>149</v>
      </c>
    </row>
    <row r="51" spans="1:2" ht="17.25" customHeight="1" x14ac:dyDescent="0.25">
      <c r="A51" s="5" t="s">
        <v>377</v>
      </c>
      <c r="B51" s="6" t="s">
        <v>150</v>
      </c>
    </row>
    <row r="52" spans="1:2" ht="17.25" customHeight="1" x14ac:dyDescent="0.25">
      <c r="A52" s="5" t="s">
        <v>378</v>
      </c>
      <c r="B52" s="6" t="s">
        <v>151</v>
      </c>
    </row>
    <row r="53" spans="1:2" ht="17.25" customHeight="1" x14ac:dyDescent="0.25">
      <c r="A53" s="5" t="s">
        <v>326</v>
      </c>
      <c r="B53" s="6" t="s">
        <v>100</v>
      </c>
    </row>
    <row r="54" spans="1:2" ht="17.25" customHeight="1" x14ac:dyDescent="0.25">
      <c r="A54" s="5" t="s">
        <v>379</v>
      </c>
      <c r="B54" s="6" t="s">
        <v>152</v>
      </c>
    </row>
    <row r="55" spans="1:2" ht="17.25" customHeight="1" x14ac:dyDescent="0.25">
      <c r="A55" s="5" t="s">
        <v>380</v>
      </c>
      <c r="B55" s="6" t="s">
        <v>153</v>
      </c>
    </row>
    <row r="56" spans="1:2" ht="17.25" customHeight="1" x14ac:dyDescent="0.25">
      <c r="A56" s="5" t="s">
        <v>381</v>
      </c>
      <c r="B56" s="6" t="s">
        <v>154</v>
      </c>
    </row>
    <row r="57" spans="1:2" ht="17.25" customHeight="1" x14ac:dyDescent="0.25">
      <c r="A57" s="5" t="s">
        <v>382</v>
      </c>
      <c r="B57" s="6" t="s">
        <v>155</v>
      </c>
    </row>
    <row r="58" spans="1:2" ht="17.25" customHeight="1" x14ac:dyDescent="0.25">
      <c r="A58" s="5" t="s">
        <v>383</v>
      </c>
      <c r="B58" s="6" t="s">
        <v>156</v>
      </c>
    </row>
    <row r="59" spans="1:2" ht="17.25" customHeight="1" x14ac:dyDescent="0.25">
      <c r="A59" s="5" t="s">
        <v>327</v>
      </c>
      <c r="B59" s="6" t="s">
        <v>101</v>
      </c>
    </row>
    <row r="60" spans="1:2" ht="17.25" customHeight="1" x14ac:dyDescent="0.25">
      <c r="A60" s="5" t="s">
        <v>384</v>
      </c>
      <c r="B60" s="6" t="s">
        <v>157</v>
      </c>
    </row>
    <row r="61" spans="1:2" ht="17.25" customHeight="1" x14ac:dyDescent="0.25">
      <c r="A61" s="5" t="s">
        <v>385</v>
      </c>
      <c r="B61" s="6" t="s">
        <v>158</v>
      </c>
    </row>
    <row r="62" spans="1:2" ht="17.25" customHeight="1" x14ac:dyDescent="0.25">
      <c r="A62" s="5" t="s">
        <v>386</v>
      </c>
      <c r="B62" s="6" t="s">
        <v>159</v>
      </c>
    </row>
    <row r="63" spans="1:2" ht="17.25" customHeight="1" x14ac:dyDescent="0.25">
      <c r="A63" s="5" t="s">
        <v>387</v>
      </c>
      <c r="B63" s="6" t="s">
        <v>160</v>
      </c>
    </row>
    <row r="64" spans="1:2" ht="17.25" customHeight="1" x14ac:dyDescent="0.25">
      <c r="A64" s="5" t="s">
        <v>388</v>
      </c>
      <c r="B64" s="6" t="s">
        <v>161</v>
      </c>
    </row>
    <row r="65" spans="1:2" ht="17.25" customHeight="1" x14ac:dyDescent="0.25">
      <c r="A65" s="5" t="s">
        <v>389</v>
      </c>
      <c r="B65" s="6" t="s">
        <v>162</v>
      </c>
    </row>
    <row r="66" spans="1:2" ht="17.25" customHeight="1" x14ac:dyDescent="0.25">
      <c r="A66" s="5" t="s">
        <v>390</v>
      </c>
      <c r="B66" s="6" t="s">
        <v>163</v>
      </c>
    </row>
    <row r="67" spans="1:2" ht="17.25" customHeight="1" x14ac:dyDescent="0.25">
      <c r="A67" s="5" t="s">
        <v>391</v>
      </c>
      <c r="B67" s="6" t="s">
        <v>164</v>
      </c>
    </row>
    <row r="68" spans="1:2" ht="17.25" customHeight="1" x14ac:dyDescent="0.25">
      <c r="A68" s="5" t="s">
        <v>392</v>
      </c>
      <c r="B68" s="6" t="s">
        <v>165</v>
      </c>
    </row>
    <row r="69" spans="1:2" ht="17.25" customHeight="1" x14ac:dyDescent="0.25">
      <c r="A69" s="5" t="s">
        <v>393</v>
      </c>
      <c r="B69" s="6" t="s">
        <v>166</v>
      </c>
    </row>
    <row r="70" spans="1:2" ht="17.25" customHeight="1" x14ac:dyDescent="0.25">
      <c r="A70" s="5" t="s">
        <v>394</v>
      </c>
      <c r="B70" s="6" t="s">
        <v>167</v>
      </c>
    </row>
    <row r="71" spans="1:2" ht="17.25" customHeight="1" x14ac:dyDescent="0.25">
      <c r="A71" s="5" t="s">
        <v>395</v>
      </c>
      <c r="B71" s="6" t="s">
        <v>168</v>
      </c>
    </row>
    <row r="72" spans="1:2" ht="17.25" customHeight="1" x14ac:dyDescent="0.25">
      <c r="A72" s="5" t="s">
        <v>399</v>
      </c>
      <c r="B72" s="6" t="s">
        <v>128</v>
      </c>
    </row>
    <row r="73" spans="1:2" ht="17.25" customHeight="1" x14ac:dyDescent="0.25">
      <c r="A73" s="5" t="s">
        <v>396</v>
      </c>
      <c r="B73" s="6" t="s">
        <v>169</v>
      </c>
    </row>
    <row r="74" spans="1:2" ht="17.25" customHeight="1" x14ac:dyDescent="0.25">
      <c r="A74" s="5" t="s">
        <v>397</v>
      </c>
      <c r="B74" s="6" t="s">
        <v>170</v>
      </c>
    </row>
    <row r="75" spans="1:2" ht="17.25" customHeight="1" x14ac:dyDescent="0.25">
      <c r="A75" s="5" t="s">
        <v>398</v>
      </c>
      <c r="B75" s="6" t="s">
        <v>171</v>
      </c>
    </row>
    <row r="76" spans="1:2" ht="17.25" customHeight="1" x14ac:dyDescent="0.25">
      <c r="A76" s="5" t="s">
        <v>400</v>
      </c>
      <c r="B76" s="6" t="s">
        <v>172</v>
      </c>
    </row>
    <row r="77" spans="1:2" ht="17.25" customHeight="1" x14ac:dyDescent="0.25">
      <c r="A77" s="5" t="s">
        <v>401</v>
      </c>
      <c r="B77" s="6" t="s">
        <v>173</v>
      </c>
    </row>
    <row r="78" spans="1:2" ht="17.25" customHeight="1" x14ac:dyDescent="0.25">
      <c r="A78" s="5" t="s">
        <v>402</v>
      </c>
      <c r="B78" s="6" t="s">
        <v>174</v>
      </c>
    </row>
    <row r="79" spans="1:2" ht="17.25" customHeight="1" x14ac:dyDescent="0.25">
      <c r="A79" s="5" t="s">
        <v>403</v>
      </c>
      <c r="B79" s="6" t="s">
        <v>175</v>
      </c>
    </row>
    <row r="80" spans="1:2" ht="17.25" customHeight="1" x14ac:dyDescent="0.25">
      <c r="A80" s="5" t="s">
        <v>404</v>
      </c>
      <c r="B80" s="6" t="s">
        <v>176</v>
      </c>
    </row>
    <row r="81" spans="1:2" ht="17.25" customHeight="1" x14ac:dyDescent="0.25">
      <c r="A81" s="5" t="s">
        <v>405</v>
      </c>
      <c r="B81" s="6" t="s">
        <v>177</v>
      </c>
    </row>
    <row r="82" spans="1:2" ht="17.25" customHeight="1" x14ac:dyDescent="0.25">
      <c r="A82" s="5" t="s">
        <v>406</v>
      </c>
      <c r="B82" s="6" t="s">
        <v>178</v>
      </c>
    </row>
    <row r="83" spans="1:2" ht="17.25" customHeight="1" x14ac:dyDescent="0.25">
      <c r="A83" s="5" t="s">
        <v>407</v>
      </c>
      <c r="B83" s="6" t="s">
        <v>179</v>
      </c>
    </row>
    <row r="84" spans="1:2" ht="17.25" customHeight="1" x14ac:dyDescent="0.25">
      <c r="A84" s="5" t="s">
        <v>414</v>
      </c>
      <c r="B84" s="6" t="s">
        <v>186</v>
      </c>
    </row>
    <row r="85" spans="1:2" ht="17.25" customHeight="1" x14ac:dyDescent="0.25">
      <c r="A85" s="5" t="s">
        <v>415</v>
      </c>
      <c r="B85" s="6" t="s">
        <v>187</v>
      </c>
    </row>
    <row r="86" spans="1:2" ht="17.25" customHeight="1" x14ac:dyDescent="0.25">
      <c r="A86" s="5" t="s">
        <v>408</v>
      </c>
      <c r="B86" s="6" t="s">
        <v>180</v>
      </c>
    </row>
    <row r="87" spans="1:2" ht="17.25" customHeight="1" x14ac:dyDescent="0.25">
      <c r="A87" s="5" t="s">
        <v>409</v>
      </c>
      <c r="B87" s="6" t="s">
        <v>181</v>
      </c>
    </row>
    <row r="88" spans="1:2" ht="17.25" customHeight="1" x14ac:dyDescent="0.25">
      <c r="A88" s="5" t="s">
        <v>411</v>
      </c>
      <c r="B88" s="6" t="s">
        <v>183</v>
      </c>
    </row>
    <row r="89" spans="1:2" ht="17.25" customHeight="1" x14ac:dyDescent="0.25">
      <c r="A89" s="5" t="s">
        <v>410</v>
      </c>
      <c r="B89" s="6" t="s">
        <v>182</v>
      </c>
    </row>
    <row r="90" spans="1:2" ht="17.25" customHeight="1" x14ac:dyDescent="0.25">
      <c r="A90" s="5" t="s">
        <v>412</v>
      </c>
      <c r="B90" s="6" t="s">
        <v>184</v>
      </c>
    </row>
    <row r="91" spans="1:2" ht="17.25" customHeight="1" x14ac:dyDescent="0.25">
      <c r="A91" s="5" t="s">
        <v>413</v>
      </c>
      <c r="B91" s="6" t="s">
        <v>185</v>
      </c>
    </row>
    <row r="92" spans="1:2" ht="17.25" customHeight="1" x14ac:dyDescent="0.25">
      <c r="A92" s="5" t="s">
        <v>416</v>
      </c>
      <c r="B92" s="6" t="s">
        <v>188</v>
      </c>
    </row>
    <row r="93" spans="1:2" ht="17.25" customHeight="1" x14ac:dyDescent="0.25">
      <c r="A93" s="5" t="s">
        <v>417</v>
      </c>
      <c r="B93" s="6" t="s">
        <v>189</v>
      </c>
    </row>
    <row r="94" spans="1:2" ht="17.25" customHeight="1" x14ac:dyDescent="0.25">
      <c r="A94" s="5" t="s">
        <v>418</v>
      </c>
      <c r="B94" s="6" t="s">
        <v>190</v>
      </c>
    </row>
    <row r="95" spans="1:2" ht="17.25" customHeight="1" x14ac:dyDescent="0.25">
      <c r="A95" s="5" t="s">
        <v>419</v>
      </c>
      <c r="B95" s="6" t="s">
        <v>191</v>
      </c>
    </row>
    <row r="96" spans="1:2" ht="17.25" customHeight="1" x14ac:dyDescent="0.25">
      <c r="A96" s="5" t="s">
        <v>420</v>
      </c>
      <c r="B96" s="6" t="s">
        <v>192</v>
      </c>
    </row>
    <row r="97" spans="1:2" ht="17.25" customHeight="1" x14ac:dyDescent="0.25">
      <c r="A97" s="5" t="s">
        <v>421</v>
      </c>
      <c r="B97" s="6" t="s">
        <v>193</v>
      </c>
    </row>
    <row r="98" spans="1:2" ht="17.25" customHeight="1" x14ac:dyDescent="0.25">
      <c r="A98" s="5" t="s">
        <v>422</v>
      </c>
      <c r="B98" s="6" t="s">
        <v>194</v>
      </c>
    </row>
    <row r="99" spans="1:2" ht="17.25" customHeight="1" x14ac:dyDescent="0.25">
      <c r="A99" s="5" t="s">
        <v>423</v>
      </c>
      <c r="B99" s="6" t="s">
        <v>195</v>
      </c>
    </row>
    <row r="100" spans="1:2" ht="17.25" customHeight="1" x14ac:dyDescent="0.25">
      <c r="A100" s="5" t="s">
        <v>424</v>
      </c>
      <c r="B100" s="6" t="s">
        <v>196</v>
      </c>
    </row>
    <row r="101" spans="1:2" ht="17.25" customHeight="1" x14ac:dyDescent="0.25">
      <c r="A101" s="5" t="s">
        <v>425</v>
      </c>
      <c r="B101" s="6" t="s">
        <v>197</v>
      </c>
    </row>
    <row r="102" spans="1:2" ht="17.25" customHeight="1" x14ac:dyDescent="0.25">
      <c r="A102" s="5" t="s">
        <v>426</v>
      </c>
      <c r="B102" s="6" t="s">
        <v>198</v>
      </c>
    </row>
    <row r="103" spans="1:2" ht="17.25" customHeight="1" x14ac:dyDescent="0.25">
      <c r="A103" s="5" t="s">
        <v>427</v>
      </c>
      <c r="B103" s="6" t="s">
        <v>199</v>
      </c>
    </row>
    <row r="104" spans="1:2" ht="17.25" customHeight="1" x14ac:dyDescent="0.25">
      <c r="A104" s="5" t="s">
        <v>428</v>
      </c>
      <c r="B104" s="6" t="s">
        <v>200</v>
      </c>
    </row>
    <row r="105" spans="1:2" ht="17.25" customHeight="1" x14ac:dyDescent="0.25">
      <c r="A105" s="5" t="s">
        <v>429</v>
      </c>
      <c r="B105" s="6" t="s">
        <v>201</v>
      </c>
    </row>
    <row r="106" spans="1:2" ht="17.25" customHeight="1" x14ac:dyDescent="0.25">
      <c r="A106" s="5" t="s">
        <v>430</v>
      </c>
      <c r="B106" s="6" t="s">
        <v>202</v>
      </c>
    </row>
    <row r="107" spans="1:2" ht="17.25" customHeight="1" x14ac:dyDescent="0.25">
      <c r="A107" s="5" t="s">
        <v>431</v>
      </c>
      <c r="B107" s="6" t="s">
        <v>203</v>
      </c>
    </row>
    <row r="108" spans="1:2" ht="17.25" customHeight="1" x14ac:dyDescent="0.25">
      <c r="A108" s="5" t="s">
        <v>432</v>
      </c>
      <c r="B108" s="6" t="s">
        <v>204</v>
      </c>
    </row>
    <row r="109" spans="1:2" ht="17.25" customHeight="1" x14ac:dyDescent="0.25">
      <c r="A109" s="5" t="s">
        <v>433</v>
      </c>
      <c r="B109" s="6" t="s">
        <v>205</v>
      </c>
    </row>
    <row r="110" spans="1:2" ht="17.25" customHeight="1" x14ac:dyDescent="0.25">
      <c r="A110" s="5" t="s">
        <v>434</v>
      </c>
      <c r="B110" s="6" t="s">
        <v>206</v>
      </c>
    </row>
    <row r="111" spans="1:2" ht="17.25" customHeight="1" x14ac:dyDescent="0.25">
      <c r="A111" s="5" t="s">
        <v>435</v>
      </c>
      <c r="B111" s="6" t="s">
        <v>207</v>
      </c>
    </row>
    <row r="112" spans="1:2" ht="17.25" customHeight="1" x14ac:dyDescent="0.25">
      <c r="A112" s="5" t="s">
        <v>436</v>
      </c>
      <c r="B112" s="6" t="s">
        <v>208</v>
      </c>
    </row>
    <row r="113" spans="1:2" ht="17.25" customHeight="1" x14ac:dyDescent="0.25">
      <c r="A113" s="5" t="s">
        <v>437</v>
      </c>
      <c r="B113" s="6" t="s">
        <v>209</v>
      </c>
    </row>
    <row r="114" spans="1:2" ht="17.25" customHeight="1" x14ac:dyDescent="0.25">
      <c r="A114" s="5" t="s">
        <v>438</v>
      </c>
      <c r="B114" s="6" t="s">
        <v>210</v>
      </c>
    </row>
    <row r="115" spans="1:2" ht="17.25" customHeight="1" x14ac:dyDescent="0.25">
      <c r="A115" s="5" t="s">
        <v>439</v>
      </c>
      <c r="B115" s="6" t="s">
        <v>211</v>
      </c>
    </row>
    <row r="116" spans="1:2" ht="17.25" customHeight="1" x14ac:dyDescent="0.25">
      <c r="A116" s="5" t="s">
        <v>440</v>
      </c>
      <c r="B116" s="6" t="s">
        <v>212</v>
      </c>
    </row>
    <row r="117" spans="1:2" ht="17.25" customHeight="1" x14ac:dyDescent="0.25">
      <c r="A117" s="5" t="s">
        <v>441</v>
      </c>
      <c r="B117" s="6" t="s">
        <v>213</v>
      </c>
    </row>
    <row r="118" spans="1:2" ht="17.25" customHeight="1" x14ac:dyDescent="0.25">
      <c r="A118" s="5" t="s">
        <v>445</v>
      </c>
      <c r="B118" s="6" t="s">
        <v>217</v>
      </c>
    </row>
    <row r="119" spans="1:2" ht="17.25" customHeight="1" x14ac:dyDescent="0.25">
      <c r="A119" s="5" t="s">
        <v>446</v>
      </c>
      <c r="B119" s="6" t="s">
        <v>218</v>
      </c>
    </row>
    <row r="120" spans="1:2" ht="17.25" customHeight="1" x14ac:dyDescent="0.25">
      <c r="A120" s="5" t="s">
        <v>447</v>
      </c>
      <c r="B120" s="6" t="s">
        <v>219</v>
      </c>
    </row>
    <row r="121" spans="1:2" ht="17.25" customHeight="1" x14ac:dyDescent="0.25">
      <c r="A121" s="5" t="s">
        <v>448</v>
      </c>
      <c r="B121" s="6" t="s">
        <v>220</v>
      </c>
    </row>
    <row r="122" spans="1:2" ht="17.25" customHeight="1" x14ac:dyDescent="0.25">
      <c r="A122" s="5" t="s">
        <v>449</v>
      </c>
      <c r="B122" s="6" t="s">
        <v>221</v>
      </c>
    </row>
    <row r="123" spans="1:2" ht="17.25" customHeight="1" x14ac:dyDescent="0.25">
      <c r="A123" s="5" t="s">
        <v>450</v>
      </c>
      <c r="B123" s="6" t="s">
        <v>222</v>
      </c>
    </row>
    <row r="124" spans="1:2" ht="17.25" customHeight="1" x14ac:dyDescent="0.25">
      <c r="A124" s="5" t="s">
        <v>442</v>
      </c>
      <c r="B124" s="6" t="s">
        <v>214</v>
      </c>
    </row>
    <row r="125" spans="1:2" ht="17.25" customHeight="1" x14ac:dyDescent="0.25">
      <c r="A125" s="5" t="s">
        <v>443</v>
      </c>
      <c r="B125" s="6" t="s">
        <v>215</v>
      </c>
    </row>
    <row r="126" spans="1:2" ht="17.25" customHeight="1" x14ac:dyDescent="0.25">
      <c r="A126" s="5" t="s">
        <v>444</v>
      </c>
      <c r="B126" s="6" t="s">
        <v>216</v>
      </c>
    </row>
    <row r="127" spans="1:2" ht="17.25" customHeight="1" x14ac:dyDescent="0.25">
      <c r="A127" s="5" t="s">
        <v>451</v>
      </c>
      <c r="B127" s="6" t="s">
        <v>223</v>
      </c>
    </row>
    <row r="128" spans="1:2" ht="17.25" customHeight="1" x14ac:dyDescent="0.25">
      <c r="A128" s="5" t="s">
        <v>452</v>
      </c>
      <c r="B128" s="6" t="s">
        <v>224</v>
      </c>
    </row>
    <row r="129" spans="1:2" ht="17.25" customHeight="1" x14ac:dyDescent="0.25">
      <c r="A129" s="5" t="s">
        <v>453</v>
      </c>
      <c r="B129" s="6" t="s">
        <v>225</v>
      </c>
    </row>
    <row r="130" spans="1:2" ht="17.25" customHeight="1" x14ac:dyDescent="0.25">
      <c r="A130" s="5" t="s">
        <v>454</v>
      </c>
      <c r="B130" s="6" t="s">
        <v>226</v>
      </c>
    </row>
    <row r="131" spans="1:2" ht="17.25" customHeight="1" x14ac:dyDescent="0.25">
      <c r="A131" s="5" t="s">
        <v>455</v>
      </c>
      <c r="B131" s="6" t="s">
        <v>227</v>
      </c>
    </row>
    <row r="132" spans="1:2" ht="17.25" customHeight="1" x14ac:dyDescent="0.25">
      <c r="A132" s="5" t="s">
        <v>456</v>
      </c>
      <c r="B132" s="6" t="s">
        <v>228</v>
      </c>
    </row>
    <row r="133" spans="1:2" ht="17.25" customHeight="1" x14ac:dyDescent="0.25">
      <c r="A133" s="5" t="s">
        <v>457</v>
      </c>
      <c r="B133" s="6" t="s">
        <v>229</v>
      </c>
    </row>
    <row r="134" spans="1:2" ht="17.25" customHeight="1" x14ac:dyDescent="0.25">
      <c r="A134" s="5" t="s">
        <v>458</v>
      </c>
      <c r="B134" s="6" t="s">
        <v>230</v>
      </c>
    </row>
    <row r="135" spans="1:2" ht="17.25" customHeight="1" x14ac:dyDescent="0.25">
      <c r="A135" s="5" t="s">
        <v>459</v>
      </c>
      <c r="B135" s="6" t="s">
        <v>231</v>
      </c>
    </row>
    <row r="136" spans="1:2" ht="17.25" customHeight="1" x14ac:dyDescent="0.25">
      <c r="A136" s="5" t="s">
        <v>460</v>
      </c>
      <c r="B136" s="6" t="s">
        <v>232</v>
      </c>
    </row>
    <row r="137" spans="1:2" ht="17.25" customHeight="1" x14ac:dyDescent="0.25">
      <c r="A137" s="5" t="s">
        <v>461</v>
      </c>
      <c r="B137" s="6" t="s">
        <v>233</v>
      </c>
    </row>
    <row r="138" spans="1:2" ht="17.25" customHeight="1" x14ac:dyDescent="0.25">
      <c r="A138" s="5" t="s">
        <v>462</v>
      </c>
      <c r="B138" s="6" t="s">
        <v>234</v>
      </c>
    </row>
    <row r="139" spans="1:2" ht="17.25" customHeight="1" x14ac:dyDescent="0.25">
      <c r="A139" s="5" t="s">
        <v>463</v>
      </c>
      <c r="B139" s="6" t="s">
        <v>235</v>
      </c>
    </row>
    <row r="140" spans="1:2" ht="17.25" customHeight="1" x14ac:dyDescent="0.25">
      <c r="A140" s="5" t="s">
        <v>464</v>
      </c>
      <c r="B140" s="6" t="s">
        <v>236</v>
      </c>
    </row>
    <row r="141" spans="1:2" ht="17.25" customHeight="1" x14ac:dyDescent="0.25">
      <c r="A141" s="5" t="s">
        <v>465</v>
      </c>
      <c r="B141" s="6" t="s">
        <v>237</v>
      </c>
    </row>
    <row r="142" spans="1:2" ht="17.25" customHeight="1" x14ac:dyDescent="0.25">
      <c r="A142" s="5" t="s">
        <v>466</v>
      </c>
      <c r="B142" s="6" t="s">
        <v>238</v>
      </c>
    </row>
    <row r="143" spans="1:2" ht="17.25" customHeight="1" x14ac:dyDescent="0.25">
      <c r="A143" s="5" t="s">
        <v>467</v>
      </c>
      <c r="B143" s="6" t="s">
        <v>239</v>
      </c>
    </row>
    <row r="144" spans="1:2" ht="17.25" customHeight="1" x14ac:dyDescent="0.25">
      <c r="A144" s="5" t="s">
        <v>468</v>
      </c>
      <c r="B144" s="6" t="s">
        <v>240</v>
      </c>
    </row>
    <row r="145" spans="1:2" ht="17.25" customHeight="1" x14ac:dyDescent="0.25">
      <c r="A145" s="5" t="s">
        <v>469</v>
      </c>
      <c r="B145" s="6" t="s">
        <v>241</v>
      </c>
    </row>
    <row r="146" spans="1:2" ht="17.25" customHeight="1" x14ac:dyDescent="0.25">
      <c r="A146" s="5" t="s">
        <v>470</v>
      </c>
      <c r="B146" s="6" t="s">
        <v>242</v>
      </c>
    </row>
    <row r="147" spans="1:2" ht="17.25" customHeight="1" x14ac:dyDescent="0.25">
      <c r="A147" s="5" t="s">
        <v>471</v>
      </c>
      <c r="B147" s="6" t="s">
        <v>243</v>
      </c>
    </row>
    <row r="148" spans="1:2" ht="17.25" customHeight="1" x14ac:dyDescent="0.25">
      <c r="A148" s="5" t="s">
        <v>472</v>
      </c>
      <c r="B148" s="6" t="s">
        <v>244</v>
      </c>
    </row>
    <row r="149" spans="1:2" ht="17.25" customHeight="1" x14ac:dyDescent="0.25">
      <c r="A149" s="5" t="s">
        <v>473</v>
      </c>
      <c r="B149" s="6" t="s">
        <v>245</v>
      </c>
    </row>
    <row r="150" spans="1:2" ht="17.25" customHeight="1" x14ac:dyDescent="0.25">
      <c r="A150" s="5" t="s">
        <v>474</v>
      </c>
      <c r="B150" s="6" t="s">
        <v>246</v>
      </c>
    </row>
    <row r="151" spans="1:2" ht="17.25" customHeight="1" x14ac:dyDescent="0.25">
      <c r="A151" s="5" t="s">
        <v>475</v>
      </c>
      <c r="B151" s="6" t="s">
        <v>247</v>
      </c>
    </row>
    <row r="152" spans="1:2" ht="17.25" customHeight="1" x14ac:dyDescent="0.25">
      <c r="A152" s="5" t="s">
        <v>476</v>
      </c>
      <c r="B152" s="6" t="s">
        <v>248</v>
      </c>
    </row>
    <row r="153" spans="1:2" ht="17.25" customHeight="1" x14ac:dyDescent="0.25">
      <c r="A153" s="5" t="s">
        <v>477</v>
      </c>
      <c r="B153" s="6" t="s">
        <v>249</v>
      </c>
    </row>
    <row r="154" spans="1:2" ht="17.25" customHeight="1" x14ac:dyDescent="0.25">
      <c r="A154" s="5" t="s">
        <v>478</v>
      </c>
      <c r="B154" s="6" t="s">
        <v>250</v>
      </c>
    </row>
    <row r="155" spans="1:2" ht="17.25" customHeight="1" x14ac:dyDescent="0.25">
      <c r="A155" s="5" t="s">
        <v>479</v>
      </c>
      <c r="B155" s="6" t="s">
        <v>251</v>
      </c>
    </row>
    <row r="156" spans="1:2" ht="17.25" customHeight="1" x14ac:dyDescent="0.25">
      <c r="A156" s="5" t="s">
        <v>480</v>
      </c>
      <c r="B156" s="6" t="s">
        <v>252</v>
      </c>
    </row>
    <row r="157" spans="1:2" ht="17.25" customHeight="1" x14ac:dyDescent="0.25">
      <c r="A157" s="5" t="s">
        <v>481</v>
      </c>
      <c r="B157" s="6" t="s">
        <v>253</v>
      </c>
    </row>
    <row r="158" spans="1:2" ht="17.25" customHeight="1" x14ac:dyDescent="0.25">
      <c r="A158" s="5" t="s">
        <v>482</v>
      </c>
      <c r="B158" s="6" t="s">
        <v>254</v>
      </c>
    </row>
    <row r="159" spans="1:2" ht="17.25" customHeight="1" x14ac:dyDescent="0.25">
      <c r="A159" s="5" t="s">
        <v>483</v>
      </c>
      <c r="B159" s="6" t="s">
        <v>255</v>
      </c>
    </row>
    <row r="160" spans="1:2" ht="17.25" customHeight="1" x14ac:dyDescent="0.25">
      <c r="A160" s="5" t="s">
        <v>484</v>
      </c>
      <c r="B160" s="6" t="s">
        <v>256</v>
      </c>
    </row>
    <row r="161" spans="1:2" ht="17.25" customHeight="1" x14ac:dyDescent="0.25">
      <c r="A161" s="5" t="s">
        <v>485</v>
      </c>
      <c r="B161" s="6" t="s">
        <v>257</v>
      </c>
    </row>
    <row r="162" spans="1:2" ht="17.25" customHeight="1" x14ac:dyDescent="0.25">
      <c r="A162" s="5" t="s">
        <v>486</v>
      </c>
      <c r="B162" s="6" t="s">
        <v>258</v>
      </c>
    </row>
    <row r="163" spans="1:2" ht="17.25" customHeight="1" x14ac:dyDescent="0.25">
      <c r="A163" s="5" t="s">
        <v>487</v>
      </c>
      <c r="B163" s="6" t="s">
        <v>259</v>
      </c>
    </row>
    <row r="164" spans="1:2" ht="17.25" customHeight="1" x14ac:dyDescent="0.25">
      <c r="A164" s="5" t="s">
        <v>488</v>
      </c>
      <c r="B164" s="6" t="s">
        <v>260</v>
      </c>
    </row>
    <row r="165" spans="1:2" ht="17.25" customHeight="1" x14ac:dyDescent="0.25">
      <c r="A165" s="5" t="s">
        <v>489</v>
      </c>
      <c r="B165" s="6" t="s">
        <v>261</v>
      </c>
    </row>
    <row r="166" spans="1:2" ht="17.25" customHeight="1" x14ac:dyDescent="0.25">
      <c r="A166" s="5" t="s">
        <v>490</v>
      </c>
      <c r="B166" s="6" t="s">
        <v>262</v>
      </c>
    </row>
    <row r="167" spans="1:2" ht="17.25" customHeight="1" x14ac:dyDescent="0.25">
      <c r="A167" s="5" t="s">
        <v>491</v>
      </c>
      <c r="B167" s="6" t="s">
        <v>263</v>
      </c>
    </row>
    <row r="168" spans="1:2" ht="17.25" customHeight="1" x14ac:dyDescent="0.25">
      <c r="A168" s="5" t="s">
        <v>492</v>
      </c>
      <c r="B168" s="6" t="s">
        <v>264</v>
      </c>
    </row>
    <row r="169" spans="1:2" ht="17.25" customHeight="1" x14ac:dyDescent="0.25">
      <c r="A169" s="5" t="s">
        <v>493</v>
      </c>
      <c r="B169" s="6" t="s">
        <v>265</v>
      </c>
    </row>
    <row r="170" spans="1:2" ht="17.25" customHeight="1" x14ac:dyDescent="0.25">
      <c r="A170" s="5" t="s">
        <v>494</v>
      </c>
      <c r="B170" s="6" t="s">
        <v>266</v>
      </c>
    </row>
    <row r="171" spans="1:2" ht="17.25" customHeight="1" x14ac:dyDescent="0.25">
      <c r="A171" s="5" t="s">
        <v>495</v>
      </c>
      <c r="B171" s="6" t="s">
        <v>267</v>
      </c>
    </row>
    <row r="172" spans="1:2" ht="17.25" customHeight="1" x14ac:dyDescent="0.25">
      <c r="A172" s="5" t="s">
        <v>496</v>
      </c>
      <c r="B172" s="6" t="s">
        <v>268</v>
      </c>
    </row>
    <row r="173" spans="1:2" ht="17.25" customHeight="1" x14ac:dyDescent="0.25">
      <c r="A173" s="5" t="s">
        <v>497</v>
      </c>
      <c r="B173" s="6" t="s">
        <v>269</v>
      </c>
    </row>
    <row r="174" spans="1:2" ht="17.25" customHeight="1" x14ac:dyDescent="0.25">
      <c r="A174" s="5" t="s">
        <v>498</v>
      </c>
      <c r="B174" s="6" t="s">
        <v>270</v>
      </c>
    </row>
    <row r="175" spans="1:2" ht="17.25" customHeight="1" x14ac:dyDescent="0.25">
      <c r="A175" s="5" t="s">
        <v>499</v>
      </c>
      <c r="B175" s="6" t="s">
        <v>271</v>
      </c>
    </row>
    <row r="176" spans="1:2" ht="17.25" customHeight="1" x14ac:dyDescent="0.25">
      <c r="A176" s="5" t="s">
        <v>500</v>
      </c>
      <c r="B176" s="6" t="s">
        <v>272</v>
      </c>
    </row>
    <row r="177" spans="1:2" ht="17.25" customHeight="1" x14ac:dyDescent="0.25">
      <c r="A177" s="5" t="s">
        <v>501</v>
      </c>
      <c r="B177" s="6" t="s">
        <v>273</v>
      </c>
    </row>
    <row r="178" spans="1:2" ht="17.25" customHeight="1" x14ac:dyDescent="0.25">
      <c r="A178" s="5" t="s">
        <v>502</v>
      </c>
      <c r="B178" s="6" t="s">
        <v>274</v>
      </c>
    </row>
    <row r="179" spans="1:2" ht="17.25" customHeight="1" x14ac:dyDescent="0.25">
      <c r="A179" s="5" t="s">
        <v>503</v>
      </c>
      <c r="B179" s="6" t="s">
        <v>275</v>
      </c>
    </row>
    <row r="180" spans="1:2" ht="17.25" customHeight="1" x14ac:dyDescent="0.25">
      <c r="A180" s="5" t="s">
        <v>504</v>
      </c>
      <c r="B180" s="6" t="s">
        <v>276</v>
      </c>
    </row>
    <row r="181" spans="1:2" ht="17.25" customHeight="1" x14ac:dyDescent="0.25">
      <c r="A181" s="5" t="s">
        <v>505</v>
      </c>
      <c r="B181" s="6" t="s">
        <v>277</v>
      </c>
    </row>
    <row r="182" spans="1:2" ht="17.25" customHeight="1" x14ac:dyDescent="0.25">
      <c r="A182" s="5" t="s">
        <v>506</v>
      </c>
      <c r="B182" s="6" t="s">
        <v>278</v>
      </c>
    </row>
    <row r="183" spans="1:2" ht="17.25" customHeight="1" x14ac:dyDescent="0.25">
      <c r="A183" s="5" t="s">
        <v>507</v>
      </c>
      <c r="B183" s="6" t="s">
        <v>279</v>
      </c>
    </row>
    <row r="184" spans="1:2" ht="17.25" customHeight="1" x14ac:dyDescent="0.25">
      <c r="A184" s="5" t="s">
        <v>508</v>
      </c>
      <c r="B184" s="6" t="s">
        <v>280</v>
      </c>
    </row>
    <row r="185" spans="1:2" ht="17.25" customHeight="1" x14ac:dyDescent="0.25">
      <c r="A185" s="5" t="s">
        <v>509</v>
      </c>
      <c r="B185" s="6" t="s">
        <v>281</v>
      </c>
    </row>
    <row r="186" spans="1:2" ht="17.25" customHeight="1" x14ac:dyDescent="0.25">
      <c r="A186" s="5" t="s">
        <v>510</v>
      </c>
      <c r="B186" s="6" t="s">
        <v>282</v>
      </c>
    </row>
    <row r="187" spans="1:2" ht="17.25" customHeight="1" x14ac:dyDescent="0.25">
      <c r="A187" s="5" t="s">
        <v>511</v>
      </c>
      <c r="B187" s="6" t="s">
        <v>283</v>
      </c>
    </row>
    <row r="188" spans="1:2" ht="17.25" customHeight="1" x14ac:dyDescent="0.25">
      <c r="A188" s="5" t="s">
        <v>512</v>
      </c>
      <c r="B188" s="6" t="s">
        <v>284</v>
      </c>
    </row>
    <row r="189" spans="1:2" ht="17.25" customHeight="1" x14ac:dyDescent="0.25">
      <c r="A189" s="5" t="s">
        <v>513</v>
      </c>
      <c r="B189" s="6" t="s">
        <v>285</v>
      </c>
    </row>
    <row r="190" spans="1:2" ht="17.25" customHeight="1" x14ac:dyDescent="0.25">
      <c r="A190" s="5" t="s">
        <v>514</v>
      </c>
      <c r="B190" s="6" t="s">
        <v>286</v>
      </c>
    </row>
    <row r="191" spans="1:2" ht="17.25" customHeight="1" x14ac:dyDescent="0.25">
      <c r="A191" s="5" t="s">
        <v>515</v>
      </c>
      <c r="B191" s="6" t="s">
        <v>287</v>
      </c>
    </row>
    <row r="192" spans="1:2" ht="17.25" customHeight="1" x14ac:dyDescent="0.25">
      <c r="A192" s="5" t="s">
        <v>516</v>
      </c>
      <c r="B192" s="6" t="s">
        <v>288</v>
      </c>
    </row>
    <row r="193" spans="1:2" ht="17.25" customHeight="1" x14ac:dyDescent="0.25">
      <c r="A193" s="5" t="s">
        <v>517</v>
      </c>
      <c r="B193" s="6" t="s">
        <v>289</v>
      </c>
    </row>
    <row r="194" spans="1:2" ht="17.25" customHeight="1" x14ac:dyDescent="0.25">
      <c r="A194" s="5" t="s">
        <v>518</v>
      </c>
      <c r="B194" s="6" t="s">
        <v>290</v>
      </c>
    </row>
    <row r="195" spans="1:2" ht="17.25" customHeight="1" x14ac:dyDescent="0.25">
      <c r="A195" s="5" t="s">
        <v>519</v>
      </c>
      <c r="B195" s="6" t="s">
        <v>291</v>
      </c>
    </row>
    <row r="196" spans="1:2" ht="17.25" customHeight="1" x14ac:dyDescent="0.25">
      <c r="A196" s="5" t="s">
        <v>520</v>
      </c>
      <c r="B196" s="6" t="s">
        <v>292</v>
      </c>
    </row>
    <row r="197" spans="1:2" ht="17.25" customHeight="1" x14ac:dyDescent="0.25">
      <c r="A197" s="5" t="s">
        <v>521</v>
      </c>
      <c r="B197" s="6" t="s">
        <v>293</v>
      </c>
    </row>
    <row r="198" spans="1:2" ht="17.25" customHeight="1" x14ac:dyDescent="0.25">
      <c r="A198" s="5" t="s">
        <v>522</v>
      </c>
      <c r="B198" s="6" t="s">
        <v>294</v>
      </c>
    </row>
    <row r="199" spans="1:2" ht="17.25" customHeight="1" x14ac:dyDescent="0.25">
      <c r="A199" s="5" t="s">
        <v>523</v>
      </c>
      <c r="B199" s="6" t="s">
        <v>295</v>
      </c>
    </row>
    <row r="200" spans="1:2" ht="17.25" customHeight="1" x14ac:dyDescent="0.25">
      <c r="A200" s="5" t="s">
        <v>524</v>
      </c>
      <c r="B200" s="6" t="s">
        <v>296</v>
      </c>
    </row>
    <row r="201" spans="1:2" ht="17.25" customHeight="1" x14ac:dyDescent="0.25">
      <c r="A201" s="5" t="s">
        <v>525</v>
      </c>
      <c r="B201" s="6" t="s">
        <v>297</v>
      </c>
    </row>
    <row r="202" spans="1:2" ht="17.25" customHeight="1" x14ac:dyDescent="0.25">
      <c r="A202" s="5" t="s">
        <v>526</v>
      </c>
      <c r="B202" s="6" t="s">
        <v>298</v>
      </c>
    </row>
    <row r="203" spans="1:2" ht="17.25" customHeight="1" x14ac:dyDescent="0.25">
      <c r="A203" s="5" t="s">
        <v>527</v>
      </c>
      <c r="B203" s="6" t="s">
        <v>299</v>
      </c>
    </row>
    <row r="204" spans="1:2" ht="17.25" customHeight="1" x14ac:dyDescent="0.25">
      <c r="A204" s="5" t="s">
        <v>528</v>
      </c>
      <c r="B204" s="6" t="s">
        <v>300</v>
      </c>
    </row>
    <row r="205" spans="1:2" ht="17.25" customHeight="1" x14ac:dyDescent="0.25">
      <c r="A205" s="5" t="s">
        <v>529</v>
      </c>
      <c r="B205" s="6" t="s">
        <v>301</v>
      </c>
    </row>
    <row r="206" spans="1:2" ht="17.25" customHeight="1" x14ac:dyDescent="0.25">
      <c r="A206" s="5" t="s">
        <v>530</v>
      </c>
      <c r="B206" s="6" t="s">
        <v>302</v>
      </c>
    </row>
    <row r="207" spans="1:2" ht="17.25" customHeight="1" x14ac:dyDescent="0.25">
      <c r="A207" s="5" t="s">
        <v>531</v>
      </c>
      <c r="B207" s="6" t="s">
        <v>303</v>
      </c>
    </row>
    <row r="208" spans="1:2" ht="17.25" customHeight="1" x14ac:dyDescent="0.25">
      <c r="A208" s="5" t="s">
        <v>532</v>
      </c>
      <c r="B208" s="6" t="s">
        <v>304</v>
      </c>
    </row>
    <row r="209" spans="1:2" ht="17.25" customHeight="1" x14ac:dyDescent="0.25">
      <c r="A209" s="5" t="s">
        <v>533</v>
      </c>
      <c r="B209" s="6" t="s">
        <v>305</v>
      </c>
    </row>
    <row r="210" spans="1:2" ht="17.25" customHeight="1" x14ac:dyDescent="0.25">
      <c r="A210" s="5" t="s">
        <v>534</v>
      </c>
      <c r="B210" s="6" t="s">
        <v>306</v>
      </c>
    </row>
    <row r="211" spans="1:2" ht="17.25" customHeight="1" x14ac:dyDescent="0.25">
      <c r="A211" s="5" t="s">
        <v>535</v>
      </c>
      <c r="B211" s="6" t="s">
        <v>307</v>
      </c>
    </row>
    <row r="212" spans="1:2" ht="17.25" customHeight="1" x14ac:dyDescent="0.25">
      <c r="A212" s="5" t="s">
        <v>536</v>
      </c>
      <c r="B212" s="6" t="s">
        <v>308</v>
      </c>
    </row>
    <row r="213" spans="1:2" ht="17.25" customHeight="1" x14ac:dyDescent="0.25">
      <c r="A213" s="5" t="s">
        <v>537</v>
      </c>
      <c r="B213" s="6" t="s">
        <v>309</v>
      </c>
    </row>
    <row r="214" spans="1:2" ht="17.25" customHeight="1" x14ac:dyDescent="0.25">
      <c r="A214" s="5" t="s">
        <v>538</v>
      </c>
      <c r="B214" s="6" t="s">
        <v>310</v>
      </c>
    </row>
    <row r="215" spans="1:2" ht="17.25" customHeight="1" x14ac:dyDescent="0.25">
      <c r="A215" s="5" t="s">
        <v>539</v>
      </c>
      <c r="B215" s="6" t="s">
        <v>311</v>
      </c>
    </row>
    <row r="216" spans="1:2" ht="17.25" customHeight="1" x14ac:dyDescent="0.25">
      <c r="A216" s="5" t="s">
        <v>540</v>
      </c>
      <c r="B216" s="6" t="s">
        <v>312</v>
      </c>
    </row>
    <row r="217" spans="1:2" ht="17.25" customHeight="1" x14ac:dyDescent="0.25">
      <c r="A217" s="5" t="s">
        <v>541</v>
      </c>
      <c r="B217" s="6" t="s">
        <v>313</v>
      </c>
    </row>
    <row r="218" spans="1:2" ht="17.25" customHeight="1" x14ac:dyDescent="0.25">
      <c r="A218" s="5" t="s">
        <v>542</v>
      </c>
      <c r="B218" s="6" t="s">
        <v>314</v>
      </c>
    </row>
    <row r="219" spans="1:2" ht="17.25" customHeight="1" x14ac:dyDescent="0.25">
      <c r="A219" s="5" t="s">
        <v>543</v>
      </c>
      <c r="B219" s="6" t="s">
        <v>315</v>
      </c>
    </row>
    <row r="220" spans="1:2" ht="17.25" customHeight="1" x14ac:dyDescent="0.25">
      <c r="A220" s="5" t="s">
        <v>544</v>
      </c>
      <c r="B220" s="6" t="s">
        <v>316</v>
      </c>
    </row>
    <row r="221" spans="1:2" ht="17.25" customHeight="1" x14ac:dyDescent="0.25">
      <c r="A221" s="5" t="s">
        <v>545</v>
      </c>
      <c r="B221" s="6" t="s">
        <v>317</v>
      </c>
    </row>
    <row r="222" spans="1:2" ht="17.25" customHeight="1" x14ac:dyDescent="0.25">
      <c r="A222" s="5" t="s">
        <v>546</v>
      </c>
      <c r="B222" s="6" t="s">
        <v>318</v>
      </c>
    </row>
    <row r="223" spans="1:2" ht="17.25" customHeight="1" x14ac:dyDescent="0.25">
      <c r="A223" s="5" t="s">
        <v>547</v>
      </c>
      <c r="B223" s="6" t="s">
        <v>319</v>
      </c>
    </row>
    <row r="224" spans="1:2" ht="17.25" customHeight="1" x14ac:dyDescent="0.25">
      <c r="A224" s="5" t="s">
        <v>548</v>
      </c>
      <c r="B224" s="6" t="s">
        <v>320</v>
      </c>
    </row>
    <row r="225" spans="1:2" ht="17.25" customHeight="1" x14ac:dyDescent="0.25">
      <c r="A225" s="5" t="s">
        <v>549</v>
      </c>
      <c r="B225" s="6" t="s">
        <v>321</v>
      </c>
    </row>
    <row r="226" spans="1:2" ht="17.25" customHeight="1" x14ac:dyDescent="0.25">
      <c r="A226" s="5" t="s">
        <v>550</v>
      </c>
      <c r="B226" s="6" t="s">
        <v>322</v>
      </c>
    </row>
    <row r="227" spans="1:2" ht="17.25" customHeight="1" x14ac:dyDescent="0.25">
      <c r="A227" s="5" t="s">
        <v>551</v>
      </c>
      <c r="B227" s="6" t="s">
        <v>323</v>
      </c>
    </row>
    <row r="228" spans="1:2" ht="17.25" customHeight="1" x14ac:dyDescent="0.25">
      <c r="A228" s="5" t="s">
        <v>553</v>
      </c>
      <c r="B228" s="6" t="s">
        <v>325</v>
      </c>
    </row>
    <row r="229" spans="1:2" ht="17.25" customHeight="1" x14ac:dyDescent="0.25">
      <c r="A229" s="5" t="s">
        <v>552</v>
      </c>
      <c r="B229" s="6" t="s">
        <v>324</v>
      </c>
    </row>
    <row r="230" spans="1:2" ht="17.25" customHeight="1" x14ac:dyDescent="0.25">
      <c r="A230" s="5" t="s">
        <v>333</v>
      </c>
      <c r="B230" s="6" t="s">
        <v>594</v>
      </c>
    </row>
    <row r="231" spans="1:2" ht="17.25" customHeight="1" x14ac:dyDescent="0.25">
      <c r="A231" s="7"/>
    </row>
  </sheetData>
  <sortState ref="A2:B230">
    <sortCondition ref="A2:A230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2" sqref="B2"/>
    </sheetView>
  </sheetViews>
  <sheetFormatPr defaultRowHeight="15" x14ac:dyDescent="0.25"/>
  <cols>
    <col min="1" max="1" width="12" bestFit="1" customWidth="1"/>
    <col min="2" max="2" width="13.28515625" bestFit="1" customWidth="1"/>
  </cols>
  <sheetData>
    <row r="1" spans="1:2" x14ac:dyDescent="0.25">
      <c r="A1" t="s">
        <v>554</v>
      </c>
      <c r="B1" t="s">
        <v>593</v>
      </c>
    </row>
    <row r="2" spans="1:2" x14ac:dyDescent="0.25">
      <c r="A2" s="2">
        <v>43769</v>
      </c>
      <c r="B2" t="s">
        <v>581</v>
      </c>
    </row>
    <row r="3" spans="1:2" x14ac:dyDescent="0.25">
      <c r="A3" s="2">
        <v>43799</v>
      </c>
      <c r="B3" t="s">
        <v>582</v>
      </c>
    </row>
    <row r="4" spans="1:2" x14ac:dyDescent="0.25">
      <c r="A4" s="2">
        <v>43830</v>
      </c>
      <c r="B4" t="s">
        <v>583</v>
      </c>
    </row>
    <row r="5" spans="1:2" x14ac:dyDescent="0.25">
      <c r="A5" s="2">
        <v>43861</v>
      </c>
      <c r="B5" t="s">
        <v>584</v>
      </c>
    </row>
    <row r="6" spans="1:2" x14ac:dyDescent="0.25">
      <c r="A6" s="2">
        <v>43890</v>
      </c>
      <c r="B6" t="s">
        <v>585</v>
      </c>
    </row>
    <row r="7" spans="1:2" x14ac:dyDescent="0.25">
      <c r="A7" s="2">
        <v>43921</v>
      </c>
      <c r="B7" t="s">
        <v>586</v>
      </c>
    </row>
    <row r="8" spans="1:2" x14ac:dyDescent="0.25">
      <c r="A8" s="2">
        <v>43951</v>
      </c>
      <c r="B8" t="s">
        <v>587</v>
      </c>
    </row>
    <row r="9" spans="1:2" x14ac:dyDescent="0.25">
      <c r="A9" s="2">
        <v>43982</v>
      </c>
      <c r="B9" t="s">
        <v>588</v>
      </c>
    </row>
    <row r="10" spans="1:2" x14ac:dyDescent="0.25">
      <c r="A10" s="2">
        <v>44012</v>
      </c>
      <c r="B10" t="s">
        <v>589</v>
      </c>
    </row>
    <row r="11" spans="1:2" x14ac:dyDescent="0.25">
      <c r="A11" s="2">
        <v>44043</v>
      </c>
      <c r="B11" t="s">
        <v>590</v>
      </c>
    </row>
    <row r="12" spans="1:2" x14ac:dyDescent="0.25">
      <c r="A12" s="2">
        <v>44074</v>
      </c>
      <c r="B12" t="s">
        <v>591</v>
      </c>
    </row>
    <row r="13" spans="1:2" x14ac:dyDescent="0.25">
      <c r="A13" s="2">
        <v>44104</v>
      </c>
      <c r="B13" t="s">
        <v>592</v>
      </c>
    </row>
  </sheetData>
  <sortState ref="A2:A535">
    <sortCondition ref="A2:A53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9" activeCellId="1" sqref="A14 M9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Data</vt:lpstr>
      <vt:lpstr>Interactive_Graph</vt:lpstr>
      <vt:lpstr>Interactive_Graph (2)</vt:lpstr>
      <vt:lpstr>OA_Lookup</vt:lpstr>
      <vt:lpstr>Month_Name</vt:lpstr>
      <vt:lpstr>keyboard</vt:lpstr>
      <vt:lpstr>OA_Lookup!OLE_LINK15</vt:lpstr>
      <vt:lpstr>OA_Lookup!OLE_LINK17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YoderJA</dc:creator>
  <cp:lastModifiedBy>Ed Fritts</cp:lastModifiedBy>
  <dcterms:created xsi:type="dcterms:W3CDTF">2021-03-05T22:48:15Z</dcterms:created>
  <dcterms:modified xsi:type="dcterms:W3CDTF">2021-04-06T15:55:05Z</dcterms:modified>
</cp:coreProperties>
</file>